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netorgft3030106-my.sharepoint.com/personal/stephen_civilweb-spreadsheets_com/Documents/01 - Drainage/_Trials/"/>
    </mc:Choice>
  </mc:AlternateContent>
  <xr:revisionPtr revIDLastSave="41" documentId="8_{1BDBB296-8AB6-433E-95C0-5B635D7F9D7E}" xr6:coauthVersionLast="47" xr6:coauthVersionMax="47" xr10:uidLastSave="{97EDBB68-AB90-429C-BD58-5E7CC081A86E}"/>
  <workbookProtection workbookAlgorithmName="SHA-512" workbookHashValue="YqvQDiDqvjrhz6/xxuaRwrdtxeRBJDG2y5F4HpBN726kDNCrcxUEu/vw8tGMjguNeSM9IiGbBZvwcp2cWzYMnQ==" workbookSaltValue="SbgjlXCKNBS9zwA4GY9V0w==" workbookSpinCount="100000" lockStructure="1"/>
  <bookViews>
    <workbookView xWindow="-108" yWindow="-108" windowWidth="23256" windowHeight="13176" tabRatio="851" xr2:uid="{E40CF2FD-E647-4735-BE01-64A4F974227C}"/>
  </bookViews>
  <sheets>
    <sheet name="Cover" sheetId="8" r:id="rId1"/>
    <sheet name="Suppressed Rectangular - Metric" sheetId="1" r:id="rId2"/>
    <sheet name="Suppressed Rectangular - US" sheetId="9" r:id="rId3"/>
  </sheets>
  <externalReferences>
    <externalReference r:id="rId4"/>
    <externalReference r:id="rId5"/>
  </externalReferences>
  <definedNames>
    <definedName name="_xlnm._FilterDatabase" localSheetId="1" hidden="1">'Suppressed Rectangular - Metric'!#REF!</definedName>
    <definedName name="_xlnm._FilterDatabase" localSheetId="2" hidden="1">'Suppressed Rectangular - US'!#REF!</definedName>
    <definedName name="asd" localSheetId="0">'[1]Pipe Analysis'!#REF!</definedName>
    <definedName name="asd">'[2]Ellipse (V) Pipe Analysis'!#REF!</definedName>
    <definedName name="cxz" localSheetId="0">'[1]Pipe Analysis'!#REF!</definedName>
    <definedName name="cxz">'[2]Ellipse (V) Pipe Analysis'!#REF!</definedName>
    <definedName name="_xlnm.Print_Area" localSheetId="0">Cover!$A$1:$AJ$52</definedName>
    <definedName name="_xlnm.Print_Area" localSheetId="1">'Suppressed Rectangular - Metric'!$A$1:$AJ$43</definedName>
    <definedName name="_xlnm.Print_Area" localSheetId="2">'Suppressed Rectangular - US'!$A$1:$AJ$43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17" i="9" l="1"/>
  <c r="BK16" i="9"/>
  <c r="BK15" i="9"/>
  <c r="AY11" i="9" s="1"/>
  <c r="AX36" i="9" s="1"/>
  <c r="BK14" i="9"/>
  <c r="AY10" i="9" s="1"/>
  <c r="AY13" i="9"/>
  <c r="AY12" i="9"/>
  <c r="AX19" i="9" s="1"/>
  <c r="AW44" i="1"/>
  <c r="AY13" i="1"/>
  <c r="AY12" i="1"/>
  <c r="AY11" i="1"/>
  <c r="AY10" i="1"/>
  <c r="BA19" i="9" l="1"/>
  <c r="AX37" i="9"/>
  <c r="AW21" i="9"/>
  <c r="AX28" i="9"/>
  <c r="AX29" i="9"/>
  <c r="BA29" i="9" s="1"/>
  <c r="AX37" i="1"/>
  <c r="AX36" i="1"/>
  <c r="BA28" i="9" l="1"/>
  <c r="BA31" i="9" s="1"/>
  <c r="BA36" i="9"/>
  <c r="BA39" i="9" s="1"/>
  <c r="BA19" i="1"/>
  <c r="AX19" i="1"/>
  <c r="AW44" i="9" l="1"/>
  <c r="H17" i="9" s="1"/>
  <c r="AY46" i="9"/>
  <c r="AY47" i="9" s="1"/>
  <c r="BK23" i="9" s="1"/>
  <c r="P18" i="9" s="1"/>
  <c r="AX29" i="1"/>
  <c r="AX28" i="1"/>
  <c r="BA36" i="1" s="1"/>
  <c r="BA39" i="1" s="1"/>
  <c r="AW21" i="1" l="1"/>
  <c r="BA29" i="1" l="1"/>
  <c r="BA28" i="1"/>
  <c r="BA31" i="1" l="1"/>
  <c r="AY46" i="1" s="1"/>
  <c r="AY47" i="1" s="1"/>
  <c r="P18" i="1" s="1"/>
  <c r="H17" i="1" l="1"/>
</calcChain>
</file>

<file path=xl/sharedStrings.xml><?xml version="1.0" encoding="utf-8"?>
<sst xmlns="http://schemas.openxmlformats.org/spreadsheetml/2006/main" count="212" uniqueCount="99">
  <si>
    <t>Equations Used for These Calculations</t>
  </si>
  <si>
    <t xml:space="preserve">  Enter values in yellow cells only.</t>
  </si>
  <si>
    <t>Input Information</t>
  </si>
  <si>
    <t>Copyright © McGraw-Hill Global Education Holdings, LLC.  All rights reserved.</t>
  </si>
  <si>
    <r>
      <t xml:space="preserve">  Measured head over the weir, </t>
    </r>
    <r>
      <rPr>
        <b/>
        <sz val="11"/>
        <rFont val="Arial"/>
        <family val="2"/>
      </rPr>
      <t>H</t>
    </r>
    <r>
      <rPr>
        <sz val="10"/>
        <rFont val="Arial"/>
        <family val="2"/>
      </rPr>
      <t xml:space="preserve"> =</t>
    </r>
  </si>
  <si>
    <r>
      <t xml:space="preserve">      First Ratio, </t>
    </r>
    <r>
      <rPr>
        <b/>
        <sz val="11"/>
        <rFont val="Arial"/>
        <family val="2"/>
      </rPr>
      <t>H/P</t>
    </r>
    <r>
      <rPr>
        <sz val="10"/>
        <rFont val="Arial"/>
        <family val="2"/>
      </rPr>
      <t xml:space="preserve">  =</t>
    </r>
  </si>
  <si>
    <r>
      <t xml:space="preserve">      Second Ratio, </t>
    </r>
    <r>
      <rPr>
        <b/>
        <sz val="11"/>
        <rFont val="Arial"/>
        <family val="2"/>
      </rPr>
      <t>H/B</t>
    </r>
    <r>
      <rPr>
        <sz val="10"/>
        <rFont val="Arial"/>
        <family val="2"/>
      </rPr>
      <t xml:space="preserve">  =</t>
    </r>
  </si>
  <si>
    <r>
      <t xml:space="preserve">  Width of channel (= weir length, </t>
    </r>
    <r>
      <rPr>
        <b/>
        <sz val="11"/>
        <rFont val="Arial"/>
        <family val="2"/>
      </rPr>
      <t>L</t>
    </r>
    <r>
      <rPr>
        <sz val="10"/>
        <rFont val="Arial"/>
        <family val="2"/>
      </rPr>
      <t xml:space="preserve">), </t>
    </r>
    <r>
      <rPr>
        <b/>
        <sz val="11"/>
        <rFont val="Arial"/>
        <family val="2"/>
      </rPr>
      <t>B</t>
    </r>
    <r>
      <rPr>
        <sz val="10"/>
        <rFont val="Arial"/>
        <family val="2"/>
      </rPr>
      <t xml:space="preserve"> =</t>
    </r>
  </si>
  <si>
    <r>
      <t xml:space="preserve">  Flow Rate for given input data, </t>
    </r>
    <r>
      <rPr>
        <b/>
        <sz val="12"/>
        <rFont val="Arial"/>
        <family val="2"/>
      </rPr>
      <t>Q</t>
    </r>
    <r>
      <rPr>
        <sz val="10"/>
        <rFont val="Arial"/>
        <family val="2"/>
      </rPr>
      <t xml:space="preserve">  =</t>
    </r>
  </si>
  <si>
    <t>FLOW RATE CALCULATION</t>
  </si>
  <si>
    <t>Calculation of Flow Rate</t>
  </si>
  <si>
    <t>References and Equations</t>
  </si>
  <si>
    <t>USER INPUTS</t>
  </si>
  <si>
    <r>
      <t xml:space="preserve">  If </t>
    </r>
    <r>
      <rPr>
        <b/>
        <sz val="11"/>
        <rFont val="Arial"/>
        <family val="2"/>
      </rPr>
      <t>H/P &gt; 0.33</t>
    </r>
    <r>
      <rPr>
        <sz val="11"/>
        <rFont val="Arial"/>
        <family val="2"/>
      </rPr>
      <t xml:space="preserve"> or </t>
    </r>
    <r>
      <rPr>
        <b/>
        <sz val="11"/>
        <rFont val="Arial"/>
        <family val="2"/>
      </rPr>
      <t>H/B &gt; 0.33</t>
    </r>
    <r>
      <rPr>
        <sz val="11"/>
        <rFont val="Arial"/>
        <family val="2"/>
      </rPr>
      <t>, then the general Kindsvater-Carter equation should be used:</t>
    </r>
  </si>
  <si>
    <t xml:space="preserve">  The general Kindsvater-Carter Equation for a suppressed rectangular weir is:</t>
  </si>
  <si>
    <r>
      <t xml:space="preserve">              above upstream channel invert, </t>
    </r>
    <r>
      <rPr>
        <b/>
        <sz val="11"/>
        <rFont val="Arial"/>
        <family val="2"/>
      </rPr>
      <t>P</t>
    </r>
    <r>
      <rPr>
        <sz val="10"/>
        <rFont val="Arial"/>
        <family val="2"/>
      </rPr>
      <t xml:space="preserve">  =</t>
    </r>
  </si>
  <si>
    <r>
      <t xml:space="preserve">     Bureau of Reclamation, </t>
    </r>
    <r>
      <rPr>
        <i/>
        <sz val="11"/>
        <rFont val="Arial"/>
        <family val="2"/>
      </rPr>
      <t>Water Measurement Manual</t>
    </r>
    <r>
      <rPr>
        <sz val="11"/>
        <rFont val="Arial"/>
        <family val="2"/>
      </rPr>
      <t>, 3rd Ed, 1997 - revised 2001.</t>
    </r>
  </si>
  <si>
    <t xml:space="preserve">     ( www.usbr.gov/tsc/techreferences/mands/wmm/index.htm )</t>
  </si>
  <si>
    <t>.</t>
  </si>
  <si>
    <t>Check on General Sharp-Crested Weir Requirements</t>
  </si>
  <si>
    <r>
      <t xml:space="preserve">  Depth of water downstream of weir, </t>
    </r>
    <r>
      <rPr>
        <b/>
        <sz val="11"/>
        <rFont val="Arial"/>
        <family val="2"/>
      </rPr>
      <t>D</t>
    </r>
    <r>
      <rPr>
        <sz val="10"/>
        <rFont val="Arial"/>
        <family val="2"/>
      </rPr>
      <t xml:space="preserve"> =</t>
    </r>
  </si>
  <si>
    <t>GEN'L CHECK</t>
  </si>
  <si>
    <t xml:space="preserve">  Height of wier crest</t>
  </si>
  <si>
    <r>
      <t>Check on Whether the Francis Equation</t>
    </r>
    <r>
      <rPr>
        <b/>
        <u/>
        <sz val="10"/>
        <rFont val="Arial"/>
        <family val="2"/>
      </rPr>
      <t xml:space="preserve"> May Be Used</t>
    </r>
  </si>
  <si>
    <r>
      <t xml:space="preserve">  For a suppressed rectangular weir with </t>
    </r>
    <r>
      <rPr>
        <b/>
        <sz val="12"/>
        <rFont val="Arial"/>
        <family val="2"/>
      </rPr>
      <t xml:space="preserve">H/P </t>
    </r>
    <r>
      <rPr>
        <b/>
        <u/>
        <sz val="12"/>
        <rFont val="Arial"/>
        <family val="2"/>
      </rPr>
      <t>&lt;</t>
    </r>
    <r>
      <rPr>
        <b/>
        <sz val="12"/>
        <rFont val="Arial"/>
        <family val="2"/>
      </rPr>
      <t xml:space="preserve"> 0.33</t>
    </r>
    <r>
      <rPr>
        <sz val="11"/>
        <rFont val="Arial"/>
        <family val="2"/>
      </rPr>
      <t xml:space="preserve"> and </t>
    </r>
    <r>
      <rPr>
        <b/>
        <sz val="12"/>
        <rFont val="Arial"/>
        <family val="2"/>
      </rPr>
      <t xml:space="preserve">H/B </t>
    </r>
    <r>
      <rPr>
        <b/>
        <u/>
        <sz val="12"/>
        <rFont val="Arial"/>
        <family val="2"/>
      </rPr>
      <t>&lt;</t>
    </r>
    <r>
      <rPr>
        <b/>
        <sz val="12"/>
        <rFont val="Arial"/>
        <family val="2"/>
      </rPr>
      <t xml:space="preserve"> 0.33,</t>
    </r>
  </si>
  <si>
    <t>Flow Rate Calculation</t>
  </si>
  <si>
    <r>
      <t xml:space="preserve">              Is </t>
    </r>
    <r>
      <rPr>
        <b/>
        <sz val="11"/>
        <rFont val="Arial"/>
        <family val="2"/>
      </rPr>
      <t>H/P</t>
    </r>
    <r>
      <rPr>
        <sz val="10"/>
        <rFont val="Arial"/>
        <family val="2"/>
      </rPr>
      <t xml:space="preserve"> </t>
    </r>
    <r>
      <rPr>
        <u/>
        <sz val="10"/>
        <rFont val="Arial"/>
        <family val="2"/>
      </rPr>
      <t>&lt;</t>
    </r>
    <r>
      <rPr>
        <sz val="10"/>
        <rFont val="Arial"/>
        <family val="2"/>
      </rPr>
      <t xml:space="preserve"> 0.33?</t>
    </r>
  </si>
  <si>
    <r>
      <t xml:space="preserve">              Is </t>
    </r>
    <r>
      <rPr>
        <b/>
        <sz val="11"/>
        <rFont val="Arial"/>
        <family val="2"/>
      </rPr>
      <t>H/B</t>
    </r>
    <r>
      <rPr>
        <sz val="10"/>
        <rFont val="Arial"/>
        <family val="2"/>
      </rPr>
      <t xml:space="preserve"> </t>
    </r>
    <r>
      <rPr>
        <u/>
        <sz val="10"/>
        <rFont val="Arial"/>
        <family val="2"/>
      </rPr>
      <t>&lt;</t>
    </r>
    <r>
      <rPr>
        <sz val="10"/>
        <rFont val="Arial"/>
        <family val="2"/>
      </rPr>
      <t xml:space="preserve"> 0.33?</t>
    </r>
  </si>
  <si>
    <t xml:space="preserve">   In addition to the requirements for the Francis equation and the Kinsvater-Carter</t>
  </si>
  <si>
    <t xml:space="preserve">   equation noted above, general requirements for any sharp-crested weir are:</t>
  </si>
  <si>
    <t>m</t>
  </si>
  <si>
    <t>L/min</t>
  </si>
  <si>
    <r>
      <t xml:space="preserve">              Is </t>
    </r>
    <r>
      <rPr>
        <b/>
        <sz val="11"/>
        <rFont val="Arial"/>
        <family val="2"/>
      </rPr>
      <t>H</t>
    </r>
    <r>
      <rPr>
        <sz val="10"/>
        <rFont val="Arial"/>
        <family val="2"/>
      </rPr>
      <t xml:space="preserve">  </t>
    </r>
    <r>
      <rPr>
        <u/>
        <sz val="10"/>
        <rFont val="Arial"/>
        <family val="2"/>
      </rPr>
      <t>&gt;</t>
    </r>
    <r>
      <rPr>
        <sz val="10"/>
        <rFont val="Arial"/>
        <family val="2"/>
      </rPr>
      <t xml:space="preserve"> 0.06 ?</t>
    </r>
  </si>
  <si>
    <t>Flow Rate Over a Suppressed Rectangular Weir - S.I. Units</t>
  </si>
  <si>
    <r>
      <t xml:space="preserve">               Is </t>
    </r>
    <r>
      <rPr>
        <b/>
        <sz val="11"/>
        <rFont val="Arial"/>
        <family val="2"/>
      </rPr>
      <t>P - D</t>
    </r>
    <r>
      <rPr>
        <sz val="10"/>
        <rFont val="Arial"/>
        <family val="2"/>
      </rPr>
      <t xml:space="preserve">  </t>
    </r>
    <r>
      <rPr>
        <u/>
        <sz val="10"/>
        <rFont val="Arial"/>
        <family val="2"/>
      </rPr>
      <t>&gt;</t>
    </r>
    <r>
      <rPr>
        <sz val="10"/>
        <rFont val="Arial"/>
        <family val="2"/>
      </rPr>
      <t xml:space="preserve">  0.06 ?</t>
    </r>
  </si>
  <si>
    <r>
      <t>m</t>
    </r>
    <r>
      <rPr>
        <b/>
        <vertAlign val="superscript"/>
        <sz val="11"/>
        <rFont val="Arial"/>
        <family val="2"/>
      </rPr>
      <t>3</t>
    </r>
    <r>
      <rPr>
        <b/>
        <sz val="11"/>
        <rFont val="Arial"/>
        <family val="2"/>
      </rPr>
      <t>/s</t>
    </r>
  </si>
  <si>
    <r>
      <t xml:space="preserve">                                                                          the Francis equation is:      </t>
    </r>
    <r>
      <rPr>
        <b/>
        <sz val="12"/>
        <rFont val="Arial"/>
        <family val="2"/>
      </rPr>
      <t>Q = 1.84 B H</t>
    </r>
    <r>
      <rPr>
        <b/>
        <vertAlign val="superscript"/>
        <sz val="12"/>
        <rFont val="Arial"/>
        <family val="2"/>
      </rPr>
      <t>3/2</t>
    </r>
  </si>
  <si>
    <t xml:space="preserve">     This is the S.I. version of:</t>
  </si>
  <si>
    <t xml:space="preserve">      and it is the S.I. version of equation 7-5 in:  U.S. Department of the Interior,</t>
  </si>
  <si>
    <r>
      <t xml:space="preserve">  Note that for S.I. units with g = 9.81 m/s</t>
    </r>
    <r>
      <rPr>
        <vertAlign val="superscript"/>
        <sz val="11"/>
        <rFont val="Arial"/>
        <family val="2"/>
      </rPr>
      <t>2</t>
    </r>
    <r>
      <rPr>
        <sz val="11"/>
        <rFont val="Arial"/>
        <family val="2"/>
      </rPr>
      <t>, this equation simplifies to:</t>
    </r>
  </si>
  <si>
    <r>
      <t xml:space="preserve">  </t>
    </r>
    <r>
      <rPr>
        <b/>
        <sz val="11"/>
        <rFont val="Arial"/>
        <family val="2"/>
      </rPr>
      <t xml:space="preserve">H </t>
    </r>
    <r>
      <rPr>
        <b/>
        <u/>
        <sz val="11"/>
        <rFont val="Arial"/>
        <family val="2"/>
      </rPr>
      <t>&gt;</t>
    </r>
    <r>
      <rPr>
        <b/>
        <sz val="11"/>
        <rFont val="Arial"/>
        <family val="2"/>
      </rPr>
      <t xml:space="preserve"> 0.06 m</t>
    </r>
    <r>
      <rPr>
        <sz val="11"/>
        <rFont val="Arial"/>
        <family val="2"/>
      </rPr>
      <t xml:space="preserve">  and  </t>
    </r>
    <r>
      <rPr>
        <b/>
        <sz val="11"/>
        <rFont val="Arial"/>
        <family val="2"/>
      </rPr>
      <t xml:space="preserve">P - D </t>
    </r>
    <r>
      <rPr>
        <b/>
        <u/>
        <sz val="11"/>
        <rFont val="Arial"/>
        <family val="2"/>
      </rPr>
      <t>&gt;</t>
    </r>
    <r>
      <rPr>
        <b/>
        <sz val="11"/>
        <rFont val="Arial"/>
        <family val="2"/>
      </rPr>
      <t xml:space="preserve"> 0.06 m</t>
    </r>
  </si>
  <si>
    <r>
      <t>Q = [0.22(H/P) + 1.78](L - 0.001)(H + 0.001)</t>
    </r>
    <r>
      <rPr>
        <b/>
        <vertAlign val="superscript"/>
        <sz val="12"/>
        <rFont val="Arial"/>
        <family val="2"/>
      </rPr>
      <t>3/2</t>
    </r>
  </si>
  <si>
    <r>
      <t>Q = [0.075(H/P) + 0.602](2/3)[(2g)</t>
    </r>
    <r>
      <rPr>
        <b/>
        <vertAlign val="superscript"/>
        <sz val="12"/>
        <rFont val="Arial"/>
        <family val="2"/>
      </rPr>
      <t>1/2</t>
    </r>
    <r>
      <rPr>
        <b/>
        <sz val="12"/>
        <rFont val="Arial"/>
        <family val="2"/>
      </rPr>
      <t>](L - 0.001)(H + 0.001)</t>
    </r>
    <r>
      <rPr>
        <b/>
        <vertAlign val="superscript"/>
        <sz val="12"/>
        <rFont val="Arial"/>
        <family val="2"/>
      </rPr>
      <t>3/2</t>
    </r>
  </si>
  <si>
    <t xml:space="preserve">              Are the Conditions for Using the  Francis Equation Met?</t>
  </si>
  <si>
    <t xml:space="preserve">         Are the Conditions for the General Kindsvater-Carter  Equation Met?</t>
  </si>
  <si>
    <r>
      <t xml:space="preserve">              Is </t>
    </r>
    <r>
      <rPr>
        <b/>
        <sz val="11"/>
        <rFont val="Arial"/>
        <family val="2"/>
      </rPr>
      <t>H/P</t>
    </r>
    <r>
      <rPr>
        <sz val="10"/>
        <rFont val="Arial"/>
        <family val="2"/>
      </rPr>
      <t xml:space="preserve"> </t>
    </r>
    <r>
      <rPr>
        <u/>
        <sz val="10"/>
        <rFont val="Arial"/>
        <family val="2"/>
      </rPr>
      <t>&lt;</t>
    </r>
    <r>
      <rPr>
        <sz val="10"/>
        <rFont val="Arial"/>
        <family val="2"/>
      </rPr>
      <t xml:space="preserve"> 2.4?</t>
    </r>
  </si>
  <si>
    <t>Check on Whether the General Kindsvater-Carter Equation May Be Used</t>
  </si>
  <si>
    <r>
      <t xml:space="preserve">              Is </t>
    </r>
    <r>
      <rPr>
        <b/>
        <sz val="11"/>
        <rFont val="Arial"/>
        <family val="2"/>
      </rPr>
      <t xml:space="preserve">L  </t>
    </r>
    <r>
      <rPr>
        <u/>
        <sz val="11"/>
        <rFont val="Arial"/>
        <family val="2"/>
      </rPr>
      <t>&gt;</t>
    </r>
    <r>
      <rPr>
        <sz val="11"/>
        <rFont val="Arial"/>
        <family val="2"/>
      </rPr>
      <t xml:space="preserve">  0.15 m?</t>
    </r>
  </si>
  <si>
    <r>
      <t xml:space="preserve">              Is </t>
    </r>
    <r>
      <rPr>
        <b/>
        <sz val="11"/>
        <rFont val="Arial"/>
        <family val="2"/>
      </rPr>
      <t>P</t>
    </r>
    <r>
      <rPr>
        <sz val="10"/>
        <rFont val="Arial"/>
        <family val="2"/>
      </rPr>
      <t xml:space="preserve">  </t>
    </r>
    <r>
      <rPr>
        <u/>
        <sz val="10"/>
        <rFont val="Arial"/>
        <family val="2"/>
      </rPr>
      <t>&gt;</t>
    </r>
    <r>
      <rPr>
        <sz val="10"/>
        <rFont val="Arial"/>
        <family val="2"/>
      </rPr>
      <t xml:space="preserve">  0.09 m?</t>
    </r>
  </si>
  <si>
    <r>
      <rPr>
        <sz val="10"/>
        <color indexed="12"/>
        <rFont val="Arial"/>
        <family val="2"/>
      </rPr>
      <t xml:space="preserve">  </t>
    </r>
    <r>
      <rPr>
        <u/>
        <sz val="10"/>
        <color indexed="12"/>
        <rFont val="Arial"/>
        <family val="2"/>
      </rPr>
      <t>Civil Engineering Formulas, 2nd Ed, 12.20 Weirs</t>
    </r>
  </si>
  <si>
    <r>
      <rPr>
        <sz val="10"/>
        <color indexed="12"/>
        <rFont val="Arial"/>
        <family val="2"/>
      </rPr>
      <t xml:space="preserve">  </t>
    </r>
    <r>
      <rPr>
        <u/>
        <sz val="10"/>
        <color indexed="12"/>
        <rFont val="Arial"/>
        <family val="2"/>
      </rPr>
      <t>Stormwater Collection Systems Design Handbook, 18.4 Weirs</t>
    </r>
  </si>
  <si>
    <r>
      <rPr>
        <sz val="10"/>
        <color indexed="12"/>
        <rFont val="Arial"/>
        <family val="2"/>
      </rPr>
      <t xml:space="preserve">  </t>
    </r>
    <r>
      <rPr>
        <u/>
        <sz val="10"/>
        <color indexed="12"/>
        <rFont val="Arial"/>
        <family val="2"/>
      </rPr>
      <t>Civil Engineering All-In-One PE Exam Guide: Breadth and Depth, 3rd Ed, 303.19.1 Sharp-Crested Weirs</t>
    </r>
  </si>
  <si>
    <r>
      <rPr>
        <sz val="10"/>
        <color indexed="12"/>
        <rFont val="Arial"/>
        <family val="2"/>
      </rPr>
      <t xml:space="preserve">  </t>
    </r>
    <r>
      <rPr>
        <u/>
        <sz val="10"/>
        <color indexed="12"/>
        <rFont val="Arial"/>
        <family val="2"/>
      </rPr>
      <t>Stormwater Collection Systems Design Handbook, Eqn 18.6</t>
    </r>
  </si>
  <si>
    <t>Sharp-Crested Weir Calculations</t>
  </si>
  <si>
    <t xml:space="preserve">  For discussion of sharp-crested weirs for flow measurement, see:</t>
  </si>
  <si>
    <r>
      <rPr>
        <sz val="10"/>
        <color indexed="12"/>
        <rFont val="Arial"/>
        <family val="2"/>
      </rPr>
      <t xml:space="preserve">  </t>
    </r>
    <r>
      <rPr>
        <u/>
        <sz val="10"/>
        <color indexed="12"/>
        <rFont val="Arial"/>
        <family val="2"/>
      </rPr>
      <t>Perry's Chemical Engineers' Handbook, 8th Ed, 10.1.18 Weirs</t>
    </r>
  </si>
  <si>
    <t>Project:</t>
  </si>
  <si>
    <t>By:</t>
  </si>
  <si>
    <t>Calculation:</t>
  </si>
  <si>
    <t>Approved:</t>
  </si>
  <si>
    <t>Sheet Number:</t>
  </si>
  <si>
    <t>Date:</t>
  </si>
  <si>
    <t>Registered User:</t>
  </si>
  <si>
    <t>© 2021 CivilWeb</t>
  </si>
  <si>
    <t>CivilWeb Consulting Engineers Ltd</t>
  </si>
  <si>
    <t>Weir Details</t>
  </si>
  <si>
    <t>P</t>
  </si>
  <si>
    <t>Width of Channel</t>
  </si>
  <si>
    <t>B</t>
  </si>
  <si>
    <t>Head over Weir</t>
  </si>
  <si>
    <t>H</t>
  </si>
  <si>
    <t>D</t>
  </si>
  <si>
    <t>Depth of Water Downstream</t>
  </si>
  <si>
    <t>Results</t>
  </si>
  <si>
    <t>l/s</t>
  </si>
  <si>
    <t>Flow Rate Over Weir</t>
  </si>
  <si>
    <t>Francis Equation or Kindsvater-Shen Equation</t>
  </si>
  <si>
    <t>Height of Weir Crest</t>
  </si>
  <si>
    <t>Suppressed Rectangular Weir Design</t>
  </si>
  <si>
    <t>© 2025 CivilWeb</t>
  </si>
  <si>
    <t>Your Logo / Company Details Here</t>
  </si>
  <si>
    <t>Cover Sheet</t>
  </si>
  <si>
    <t>Although all care and attention has been taken to ensure that this program is accurate, CivilWeb gives no guarentee that it is error free. In no event will Civil Web accept any responsibility for any errors or omissions from the program or from the user of the program, or for any special, incedental or consequential damages whatsoever arising from use of this program.</t>
  </si>
  <si>
    <t>This program should only be used by a suitably qualified Civil or Structural Engineer, and suitable efforts should be taken to verify the results.</t>
  </si>
  <si>
    <t>Reverse-engineering or decompiling of this program is not allowed.</t>
  </si>
  <si>
    <t>This program is registered to a single user, and should not be used by any other.</t>
  </si>
  <si>
    <t>Registered User;</t>
  </si>
  <si>
    <t>By using this program you confirm your understanding and agreement with the above terms and conditions.</t>
  </si>
  <si>
    <t>This program remains the property of CivilWeb.</t>
  </si>
  <si>
    <t>www.civilweb-spreadsheets.com</t>
  </si>
  <si>
    <t>Revision Schedule</t>
  </si>
  <si>
    <t>Rev</t>
  </si>
  <si>
    <t>Changes</t>
  </si>
  <si>
    <t>Date</t>
  </si>
  <si>
    <t>Original</t>
  </si>
  <si>
    <t>in</t>
  </si>
  <si>
    <t>ft</t>
  </si>
  <si>
    <t>GPM</t>
  </si>
  <si>
    <t>Free Trial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</si>
</sst>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0"/>
    <numFmt numFmtId="167" formatCode="#,##0.0"/>
  </numFmts>
  <fonts count="56">
    <font>
      <sz val="10"/>
      <name val="Arial"/>
    </font>
    <font>
      <sz val="11"/>
      <color theme="1"/>
      <name val="Calibri"/>
      <family val="2"/>
      <scheme val="minor"/>
    </font>
    <font>
      <sz val="10"/>
      <name val="Arial"/>
      <family val="2"/>
    </font>
    <font>
      <u/>
      <sz val="10"/>
      <color indexed="12"/>
      <name val="Arial"/>
      <family val="2"/>
    </font>
    <font>
      <b/>
      <sz val="12"/>
      <name val="Arial"/>
      <family val="2"/>
    </font>
    <font>
      <sz val="12"/>
      <name val="Arial"/>
      <family val="2"/>
    </font>
    <font>
      <sz val="11"/>
      <name val="Arial"/>
      <family val="2"/>
    </font>
    <font>
      <b/>
      <sz val="11"/>
      <name val="Arial"/>
      <family val="2"/>
    </font>
    <font>
      <sz val="10"/>
      <name val="Arial"/>
      <family val="2"/>
    </font>
    <font>
      <b/>
      <sz val="14"/>
      <name val="Arial"/>
      <family val="2"/>
    </font>
    <font>
      <sz val="11"/>
      <color indexed="8"/>
      <name val="Calibri"/>
      <family val="2"/>
    </font>
    <font>
      <b/>
      <sz val="19"/>
      <color indexed="9"/>
      <name val="Arial"/>
      <family val="2"/>
    </font>
    <font>
      <b/>
      <sz val="12"/>
      <color indexed="12"/>
      <name val="Arial"/>
      <family val="2"/>
    </font>
    <font>
      <b/>
      <vertAlign val="superscript"/>
      <sz val="11"/>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u/>
      <sz val="10"/>
      <name val="Arial"/>
      <family val="2"/>
    </font>
    <font>
      <b/>
      <u/>
      <sz val="10"/>
      <name val="Arial"/>
      <family val="2"/>
    </font>
    <font>
      <sz val="10"/>
      <color indexed="10"/>
      <name val="Arial"/>
      <family val="2"/>
    </font>
    <font>
      <b/>
      <sz val="10"/>
      <name val="Arial"/>
      <family val="2"/>
    </font>
    <font>
      <b/>
      <vertAlign val="superscript"/>
      <sz val="12"/>
      <name val="Arial"/>
      <family val="2"/>
    </font>
    <font>
      <b/>
      <sz val="10"/>
      <color rgb="FF002060"/>
      <name val="Arial"/>
      <family val="2"/>
    </font>
    <font>
      <vertAlign val="superscript"/>
      <sz val="11"/>
      <name val="Arial"/>
      <family val="2"/>
    </font>
    <font>
      <b/>
      <u/>
      <sz val="11"/>
      <name val="Arial"/>
      <family val="2"/>
    </font>
    <font>
      <i/>
      <sz val="11"/>
      <name val="Arial"/>
      <family val="2"/>
    </font>
    <font>
      <u/>
      <sz val="11"/>
      <name val="Arial"/>
      <family val="2"/>
    </font>
    <font>
      <b/>
      <u/>
      <sz val="12"/>
      <name val="Arial"/>
      <family val="2"/>
    </font>
    <font>
      <b/>
      <sz val="12"/>
      <color rgb="FF002060"/>
      <name val="Arial"/>
      <family val="2"/>
    </font>
    <font>
      <sz val="10"/>
      <color indexed="12"/>
      <name val="Arial"/>
      <family val="2"/>
    </font>
    <font>
      <sz val="10"/>
      <color theme="1"/>
      <name val="Arial "/>
    </font>
    <font>
      <sz val="11"/>
      <color theme="1"/>
      <name val="Arial "/>
    </font>
    <font>
      <b/>
      <sz val="10"/>
      <color theme="1"/>
      <name val="Arial "/>
    </font>
    <font>
      <b/>
      <sz val="11"/>
      <color theme="1"/>
      <name val="Arial "/>
    </font>
    <font>
      <b/>
      <u/>
      <sz val="10"/>
      <color theme="1"/>
      <name val="Arial "/>
    </font>
    <font>
      <sz val="11"/>
      <color theme="1"/>
      <name val="AngsanaUPC"/>
      <family val="1"/>
    </font>
    <font>
      <sz val="11"/>
      <color rgb="FFFF0000"/>
      <name val="Calibri"/>
      <family val="2"/>
      <scheme val="minor"/>
    </font>
    <font>
      <sz val="8"/>
      <color theme="1"/>
      <name val="Arial"/>
      <family val="2"/>
    </font>
    <font>
      <sz val="9"/>
      <color rgb="FFFF0000"/>
      <name val="Arial"/>
      <family val="2"/>
    </font>
    <font>
      <u/>
      <sz val="11"/>
      <color theme="10"/>
      <name val="Calibri"/>
      <family val="2"/>
      <scheme val="minor"/>
    </font>
    <font>
      <b/>
      <sz val="11"/>
      <color theme="1"/>
      <name val="Calibri"/>
      <family val="2"/>
      <scheme val="minor"/>
    </font>
    <font>
      <sz val="19"/>
      <color rgb="FF212529"/>
      <name val="Times New Roman"/>
      <family val="1"/>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7"/>
        <bgColor indexed="64"/>
      </patternFill>
    </fill>
    <fill>
      <patternFill patternType="solid">
        <fgColor indexed="43"/>
        <bgColor indexed="64"/>
      </patternFill>
    </fill>
    <fill>
      <patternFill patternType="solid">
        <fgColor indexed="48"/>
        <bgColor indexed="64"/>
      </patternFill>
    </fill>
    <fill>
      <patternFill patternType="solid">
        <fgColor rgb="FFCCFFFF"/>
        <bgColor indexed="64"/>
      </patternFill>
    </fill>
    <fill>
      <patternFill patternType="solid">
        <fgColor rgb="FFFFCC99"/>
        <bgColor indexed="64"/>
      </patternFill>
    </fill>
    <fill>
      <patternFill patternType="solid">
        <fgColor theme="0"/>
        <bgColor indexed="64"/>
      </patternFill>
    </fill>
    <fill>
      <patternFill patternType="solid">
        <fgColor rgb="FF69D8FF"/>
        <bgColor indexed="64"/>
      </patternFill>
    </fill>
    <fill>
      <patternFill patternType="solid">
        <fgColor rgb="FFFFFF00"/>
        <bgColor indexed="64"/>
      </patternFill>
    </fill>
    <fill>
      <patternFill patternType="solid">
        <fgColor rgb="FFFF0000"/>
        <bgColor indexed="64"/>
      </patternFill>
    </fill>
  </fills>
  <borders count="7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theme="1"/>
      </right>
      <top style="medium">
        <color indexed="64"/>
      </top>
      <bottom/>
      <diagonal/>
    </border>
    <border>
      <left/>
      <right/>
      <top style="medium">
        <color indexed="64"/>
      </top>
      <bottom style="hair">
        <color rgb="FF00B0F0"/>
      </bottom>
      <diagonal/>
    </border>
    <border>
      <left style="hair">
        <color rgb="FF00B0F0"/>
      </left>
      <right/>
      <top style="medium">
        <color indexed="64"/>
      </top>
      <bottom style="hair">
        <color rgb="FF00B0F0"/>
      </bottom>
      <diagonal/>
    </border>
    <border>
      <left/>
      <right style="thin">
        <color theme="1"/>
      </right>
      <top style="medium">
        <color indexed="64"/>
      </top>
      <bottom style="hair">
        <color rgb="FF00B0F0"/>
      </bottom>
      <diagonal/>
    </border>
    <border>
      <left style="thin">
        <color theme="1"/>
      </left>
      <right/>
      <top style="medium">
        <color indexed="64"/>
      </top>
      <bottom style="hair">
        <color rgb="FF00B0F0"/>
      </bottom>
      <diagonal/>
    </border>
    <border>
      <left/>
      <right style="medium">
        <color indexed="64"/>
      </right>
      <top style="medium">
        <color indexed="64"/>
      </top>
      <bottom style="hair">
        <color rgb="FF00B0F0"/>
      </bottom>
      <diagonal/>
    </border>
    <border>
      <left/>
      <right style="thin">
        <color theme="1"/>
      </right>
      <top/>
      <bottom/>
      <diagonal/>
    </border>
    <border>
      <left style="thin">
        <color theme="1"/>
      </left>
      <right/>
      <top style="hair">
        <color rgb="FF00B0F0"/>
      </top>
      <bottom style="hair">
        <color rgb="FF00B0F0"/>
      </bottom>
      <diagonal/>
    </border>
    <border>
      <left/>
      <right/>
      <top style="hair">
        <color rgb="FF00B0F0"/>
      </top>
      <bottom style="hair">
        <color rgb="FF00B0F0"/>
      </bottom>
      <diagonal/>
    </border>
    <border>
      <left/>
      <right style="hair">
        <color rgb="FF00B0F0"/>
      </right>
      <top style="hair">
        <color rgb="FF00B0F0"/>
      </top>
      <bottom style="hair">
        <color rgb="FF00B0F0"/>
      </bottom>
      <diagonal/>
    </border>
    <border>
      <left style="hair">
        <color rgb="FF00B0F0"/>
      </left>
      <right/>
      <top style="hair">
        <color rgb="FF00B0F0"/>
      </top>
      <bottom style="hair">
        <color rgb="FF00B0F0"/>
      </bottom>
      <diagonal/>
    </border>
    <border>
      <left/>
      <right style="thin">
        <color theme="1"/>
      </right>
      <top style="hair">
        <color rgb="FF00B0F0"/>
      </top>
      <bottom style="hair">
        <color rgb="FF00B0F0"/>
      </bottom>
      <diagonal/>
    </border>
    <border>
      <left/>
      <right style="medium">
        <color indexed="64"/>
      </right>
      <top style="hair">
        <color rgb="FF00B0F0"/>
      </top>
      <bottom style="hair">
        <color rgb="FF00B0F0"/>
      </bottom>
      <diagonal/>
    </border>
    <border>
      <left/>
      <right style="thin">
        <color theme="1"/>
      </right>
      <top/>
      <bottom style="medium">
        <color indexed="64"/>
      </bottom>
      <diagonal/>
    </border>
    <border>
      <left/>
      <right/>
      <top style="hair">
        <color rgb="FF00B0F0"/>
      </top>
      <bottom style="medium">
        <color indexed="64"/>
      </bottom>
      <diagonal/>
    </border>
    <border>
      <left/>
      <right style="hair">
        <color rgb="FF00B0F0"/>
      </right>
      <top style="hair">
        <color rgb="FF00B0F0"/>
      </top>
      <bottom style="medium">
        <color indexed="64"/>
      </bottom>
      <diagonal/>
    </border>
    <border>
      <left style="hair">
        <color rgb="FF00B0F0"/>
      </left>
      <right/>
      <top style="hair">
        <color rgb="FF00B0F0"/>
      </top>
      <bottom style="medium">
        <color indexed="64"/>
      </bottom>
      <diagonal/>
    </border>
    <border>
      <left/>
      <right style="thin">
        <color theme="1"/>
      </right>
      <top style="hair">
        <color rgb="FF00B0F0"/>
      </top>
      <bottom style="medium">
        <color indexed="64"/>
      </bottom>
      <diagonal/>
    </border>
    <border>
      <left style="thin">
        <color theme="1"/>
      </left>
      <right/>
      <top style="hair">
        <color rgb="FF00B0F0"/>
      </top>
      <bottom style="medium">
        <color indexed="64"/>
      </bottom>
      <diagonal/>
    </border>
    <border>
      <left/>
      <right style="medium">
        <color indexed="64"/>
      </right>
      <top style="hair">
        <color rgb="FF00B0F0"/>
      </top>
      <bottom style="medium">
        <color indexed="64"/>
      </bottom>
      <diagonal/>
    </border>
    <border>
      <left style="medium">
        <color indexed="64"/>
      </left>
      <right style="hair">
        <color rgb="FF00B0F0"/>
      </right>
      <top/>
      <bottom style="hair">
        <color rgb="FF00B0F0"/>
      </bottom>
      <diagonal/>
    </border>
    <border>
      <left style="hair">
        <color rgb="FF00B0F0"/>
      </left>
      <right style="hair">
        <color rgb="FF00B0F0"/>
      </right>
      <top/>
      <bottom style="hair">
        <color rgb="FF00B0F0"/>
      </bottom>
      <diagonal/>
    </border>
    <border>
      <left style="hair">
        <color rgb="FF00B0F0"/>
      </left>
      <right style="thin">
        <color theme="1"/>
      </right>
      <top/>
      <bottom style="hair">
        <color rgb="FF00B0F0"/>
      </bottom>
      <diagonal/>
    </border>
    <border>
      <left/>
      <right style="hair">
        <color rgb="FF00B0F0"/>
      </right>
      <top/>
      <bottom style="hair">
        <color rgb="FF00B0F0"/>
      </bottom>
      <diagonal/>
    </border>
    <border>
      <left style="hair">
        <color rgb="FF00B0F0"/>
      </left>
      <right style="hair">
        <color rgb="FF00B0F0"/>
      </right>
      <top/>
      <bottom/>
      <diagonal/>
    </border>
    <border>
      <left style="hair">
        <color rgb="FF00B0F0"/>
      </left>
      <right/>
      <top/>
      <bottom style="hair">
        <color rgb="FF00B0F0"/>
      </bottom>
      <diagonal/>
    </border>
    <border>
      <left style="thin">
        <color theme="1"/>
      </left>
      <right style="hair">
        <color rgb="FF00B0F0"/>
      </right>
      <top/>
      <bottom style="hair">
        <color rgb="FF00B0F0"/>
      </bottom>
      <diagonal/>
    </border>
    <border>
      <left style="hair">
        <color rgb="FF00B0F0"/>
      </left>
      <right style="medium">
        <color indexed="64"/>
      </right>
      <top/>
      <bottom style="hair">
        <color rgb="FF00B0F0"/>
      </bottom>
      <diagonal/>
    </border>
    <border>
      <left style="medium">
        <color indexed="64"/>
      </left>
      <right style="hair">
        <color rgb="FF00B0F0"/>
      </right>
      <top style="hair">
        <color rgb="FF00B0F0"/>
      </top>
      <bottom style="hair">
        <color rgb="FF00B0F0"/>
      </bottom>
      <diagonal/>
    </border>
    <border>
      <left style="hair">
        <color rgb="FF00B0F0"/>
      </left>
      <right style="hair">
        <color rgb="FF00B0F0"/>
      </right>
      <top style="hair">
        <color rgb="FF00B0F0"/>
      </top>
      <bottom style="hair">
        <color rgb="FF00B0F0"/>
      </bottom>
      <diagonal/>
    </border>
    <border>
      <left style="hair">
        <color rgb="FF00B0F0"/>
      </left>
      <right style="thin">
        <color theme="1"/>
      </right>
      <top style="hair">
        <color rgb="FF00B0F0"/>
      </top>
      <bottom style="hair">
        <color rgb="FF00B0F0"/>
      </bottom>
      <diagonal/>
    </border>
    <border>
      <left style="thin">
        <color theme="1"/>
      </left>
      <right style="hair">
        <color rgb="FF00B0F0"/>
      </right>
      <top style="hair">
        <color rgb="FF00B0F0"/>
      </top>
      <bottom style="hair">
        <color rgb="FF00B0F0"/>
      </bottom>
      <diagonal/>
    </border>
    <border>
      <left style="hair">
        <color rgb="FF00B0F0"/>
      </left>
      <right style="medium">
        <color indexed="64"/>
      </right>
      <top style="hair">
        <color rgb="FF00B0F0"/>
      </top>
      <bottom style="hair">
        <color rgb="FF00B0F0"/>
      </bottom>
      <diagonal/>
    </border>
    <border>
      <left style="medium">
        <color indexed="64"/>
      </left>
      <right/>
      <top style="hair">
        <color rgb="FF00B0F0"/>
      </top>
      <bottom style="medium">
        <color indexed="64"/>
      </bottom>
      <diagonal/>
    </border>
    <border>
      <left style="medium">
        <color indexed="64"/>
      </left>
      <right style="hair">
        <color rgb="FF00B0F0"/>
      </right>
      <top style="hair">
        <color rgb="FF00B0F0"/>
      </top>
      <bottom style="medium">
        <color indexed="64"/>
      </bottom>
      <diagonal/>
    </border>
    <border>
      <left style="hair">
        <color rgb="FF00B0F0"/>
      </left>
      <right style="hair">
        <color rgb="FF00B0F0"/>
      </right>
      <top style="hair">
        <color rgb="FF00B0F0"/>
      </top>
      <bottom style="medium">
        <color indexed="64"/>
      </bottom>
      <diagonal/>
    </border>
    <border>
      <left style="hair">
        <color rgb="FF00B0F0"/>
      </left>
      <right style="thin">
        <color theme="1"/>
      </right>
      <top style="hair">
        <color rgb="FF00B0F0"/>
      </top>
      <bottom style="medium">
        <color indexed="64"/>
      </bottom>
      <diagonal/>
    </border>
    <border>
      <left style="thin">
        <color theme="1"/>
      </left>
      <right style="hair">
        <color rgb="FF00B0F0"/>
      </right>
      <top style="hair">
        <color rgb="FF00B0F0"/>
      </top>
      <bottom style="medium">
        <color indexed="64"/>
      </bottom>
      <diagonal/>
    </border>
    <border>
      <left style="hair">
        <color rgb="FF00B0F0"/>
      </left>
      <right style="medium">
        <color indexed="64"/>
      </right>
      <top style="hair">
        <color rgb="FF00B0F0"/>
      </top>
      <bottom style="medium">
        <color indexed="64"/>
      </bottom>
      <diagonal/>
    </border>
    <border>
      <left style="hair">
        <color rgb="FF00B0F0"/>
      </left>
      <right style="hair">
        <color rgb="FF00B0F0"/>
      </right>
      <top style="hair">
        <color rgb="FF00B0F0"/>
      </top>
      <bottom/>
      <diagonal/>
    </border>
    <border>
      <left style="medium">
        <color indexed="64"/>
      </left>
      <right/>
      <top style="medium">
        <color indexed="64"/>
      </top>
      <bottom style="hair">
        <color rgb="FF00B0F0"/>
      </bottom>
      <diagonal/>
    </border>
    <border>
      <left/>
      <right style="hair">
        <color rgb="FF00B0F0"/>
      </right>
      <top style="medium">
        <color indexed="64"/>
      </top>
      <bottom style="hair">
        <color rgb="FF00B0F0"/>
      </bottom>
      <diagonal/>
    </border>
    <border>
      <left style="medium">
        <color indexed="64"/>
      </left>
      <right/>
      <top style="hair">
        <color rgb="FF00B0F0"/>
      </top>
      <bottom style="hair">
        <color rgb="FF00B0F0"/>
      </bottom>
      <diagonal/>
    </border>
    <border>
      <left style="hair">
        <color rgb="FF00B0F0"/>
      </left>
      <right/>
      <top style="hair">
        <color rgb="FF00B0F0"/>
      </top>
      <bottom/>
      <diagonal/>
    </border>
    <border>
      <left/>
      <right/>
      <top style="hair">
        <color rgb="FF00B0F0"/>
      </top>
      <bottom/>
      <diagonal/>
    </border>
    <border>
      <left/>
      <right style="hair">
        <color rgb="FF00B0F0"/>
      </right>
      <top style="hair">
        <color rgb="FF00B0F0"/>
      </top>
      <bottom/>
      <diagonal/>
    </border>
    <border>
      <left style="hair">
        <color rgb="FF00B0F0"/>
      </left>
      <right/>
      <top/>
      <bottom/>
      <diagonal/>
    </border>
    <border>
      <left/>
      <right style="hair">
        <color rgb="FF00B0F0"/>
      </right>
      <top/>
      <bottom/>
      <diagonal/>
    </border>
    <border>
      <left/>
      <right/>
      <top/>
      <bottom style="hair">
        <color rgb="FF00B0F0"/>
      </bottom>
      <diagonal/>
    </border>
    <border>
      <left/>
      <right style="medium">
        <color indexed="64"/>
      </right>
      <top/>
      <bottom style="hair">
        <color rgb="FF00B0F0"/>
      </bottom>
      <diagonal/>
    </border>
  </borders>
  <cellStyleXfs count="53">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4" fillId="12"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9" borderId="0" applyNumberFormat="0" applyBorder="0" applyAlignment="0" applyProtection="0"/>
    <xf numFmtId="0" fontId="15" fillId="3" borderId="0" applyNumberFormat="0" applyBorder="0" applyAlignment="0" applyProtection="0"/>
    <xf numFmtId="0" fontId="16" fillId="20" borderId="1" applyNumberFormat="0" applyAlignment="0" applyProtection="0"/>
    <xf numFmtId="0" fontId="17" fillId="21" borderId="2" applyNumberFormat="0" applyAlignment="0" applyProtection="0"/>
    <xf numFmtId="0" fontId="10" fillId="0" borderId="0"/>
    <xf numFmtId="0" fontId="18" fillId="0" borderId="0" applyNumberFormat="0" applyFill="0" applyBorder="0" applyAlignment="0" applyProtection="0"/>
    <xf numFmtId="0" fontId="19" fillId="4" borderId="0" applyNumberFormat="0" applyBorder="0" applyAlignment="0" applyProtection="0"/>
    <xf numFmtId="0" fontId="20" fillId="0" borderId="3"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22" fillId="0" borderId="0" applyNumberFormat="0" applyFill="0" applyBorder="0" applyAlignment="0" applyProtection="0"/>
    <xf numFmtId="0" fontId="3" fillId="0" borderId="0" applyNumberFormat="0" applyFill="0" applyBorder="0" applyAlignment="0" applyProtection="0">
      <alignment vertical="top"/>
      <protection locked="0"/>
    </xf>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8" fillId="0" borderId="0"/>
    <xf numFmtId="0" fontId="8" fillId="0" borderId="0"/>
    <xf numFmtId="0" fontId="2" fillId="23" borderId="7" applyNumberFormat="0" applyFont="0" applyAlignment="0" applyProtection="0"/>
    <xf numFmtId="0" fontId="26" fillId="20" borderId="8" applyNumberFormat="0" applyAlignment="0" applyProtection="0"/>
    <xf numFmtId="9" fontId="2"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164" fontId="10" fillId="0" borderId="0" applyFont="0" applyFill="0" applyBorder="0" applyAlignment="0" applyProtection="0"/>
    <xf numFmtId="0" fontId="1" fillId="0" borderId="0"/>
    <xf numFmtId="0" fontId="53" fillId="0" borderId="0" applyNumberFormat="0" applyFill="0" applyBorder="0" applyAlignment="0" applyProtection="0"/>
    <xf numFmtId="0" fontId="2" fillId="0" borderId="0"/>
    <xf numFmtId="0" fontId="2" fillId="0" borderId="0"/>
    <xf numFmtId="0" fontId="2" fillId="0" borderId="0"/>
  </cellStyleXfs>
  <cellXfs count="499">
    <xf numFmtId="0" fontId="0" fillId="0" borderId="0" xfId="0"/>
    <xf numFmtId="0" fontId="3" fillId="0" borderId="0" xfId="35" applyAlignment="1" applyProtection="1"/>
    <xf numFmtId="49" fontId="3" fillId="0" borderId="0" xfId="35" applyNumberFormat="1" applyFill="1" applyBorder="1" applyAlignment="1" applyProtection="1">
      <alignment horizontal="left"/>
    </xf>
    <xf numFmtId="0" fontId="3" fillId="0" borderId="0" xfId="35" applyFill="1" applyBorder="1" applyAlignment="1" applyProtection="1">
      <alignment horizontal="left"/>
    </xf>
    <xf numFmtId="49" fontId="3" fillId="25" borderId="11" xfId="35" applyNumberFormat="1" applyFill="1" applyBorder="1" applyAlignment="1" applyProtection="1"/>
    <xf numFmtId="0" fontId="44" fillId="30" borderId="44" xfId="0" applyFont="1" applyFill="1" applyBorder="1" applyProtection="1">
      <protection locked="0"/>
    </xf>
    <xf numFmtId="0" fontId="44" fillId="30" borderId="45" xfId="0" applyFont="1" applyFill="1" applyBorder="1" applyProtection="1">
      <protection locked="0"/>
    </xf>
    <xf numFmtId="0" fontId="44" fillId="30" borderId="46" xfId="0" applyFont="1" applyFill="1" applyBorder="1" applyProtection="1">
      <protection locked="0"/>
    </xf>
    <xf numFmtId="0" fontId="44" fillId="30" borderId="47" xfId="0" applyFont="1" applyFill="1" applyBorder="1" applyProtection="1">
      <protection locked="0"/>
    </xf>
    <xf numFmtId="0" fontId="44" fillId="30" borderId="48" xfId="0" applyFont="1" applyFill="1" applyBorder="1" applyProtection="1">
      <protection locked="0"/>
    </xf>
    <xf numFmtId="0" fontId="44" fillId="30" borderId="49" xfId="0" applyFont="1" applyFill="1" applyBorder="1" applyProtection="1">
      <protection locked="0"/>
    </xf>
    <xf numFmtId="0" fontId="44" fillId="30" borderId="50" xfId="0" applyFont="1" applyFill="1" applyBorder="1" applyProtection="1">
      <protection locked="0"/>
    </xf>
    <xf numFmtId="0" fontId="44" fillId="30" borderId="51" xfId="0" applyFont="1" applyFill="1" applyBorder="1" applyProtection="1">
      <protection locked="0"/>
    </xf>
    <xf numFmtId="0" fontId="44" fillId="30" borderId="52" xfId="0" applyFont="1" applyFill="1" applyBorder="1" applyProtection="1">
      <protection locked="0"/>
    </xf>
    <xf numFmtId="0" fontId="44" fillId="30" borderId="53" xfId="0" applyFont="1" applyFill="1" applyBorder="1" applyProtection="1">
      <protection locked="0"/>
    </xf>
    <xf numFmtId="0" fontId="44" fillId="30" borderId="54" xfId="0" applyFont="1" applyFill="1" applyBorder="1" applyProtection="1">
      <protection locked="0"/>
    </xf>
    <xf numFmtId="0" fontId="44" fillId="30" borderId="32" xfId="0" applyFont="1" applyFill="1" applyBorder="1" applyProtection="1">
      <protection locked="0"/>
    </xf>
    <xf numFmtId="0" fontId="44" fillId="30" borderId="55" xfId="0" applyFont="1" applyFill="1" applyBorder="1" applyProtection="1">
      <protection locked="0"/>
    </xf>
    <xf numFmtId="0" fontId="44" fillId="30" borderId="56" xfId="0" applyFont="1" applyFill="1" applyBorder="1" applyProtection="1">
      <protection locked="0"/>
    </xf>
    <xf numFmtId="0" fontId="44" fillId="30" borderId="34" xfId="0" applyFont="1" applyFill="1" applyBorder="1" applyProtection="1">
      <protection locked="0"/>
    </xf>
    <xf numFmtId="0" fontId="44" fillId="30" borderId="33" xfId="0" applyFont="1" applyFill="1" applyBorder="1" applyProtection="1">
      <protection locked="0"/>
    </xf>
    <xf numFmtId="0" fontId="44" fillId="30" borderId="58" xfId="0" applyFont="1" applyFill="1" applyBorder="1" applyProtection="1">
      <protection locked="0"/>
    </xf>
    <xf numFmtId="0" fontId="44" fillId="30" borderId="59" xfId="0" applyFont="1" applyFill="1" applyBorder="1" applyProtection="1">
      <protection locked="0"/>
    </xf>
    <xf numFmtId="0" fontId="44" fillId="30" borderId="60" xfId="0" applyFont="1" applyFill="1" applyBorder="1" applyProtection="1">
      <protection locked="0"/>
    </xf>
    <xf numFmtId="0" fontId="44" fillId="30" borderId="39" xfId="0" applyFont="1" applyFill="1" applyBorder="1" applyProtection="1">
      <protection locked="0"/>
    </xf>
    <xf numFmtId="0" fontId="44" fillId="30" borderId="40" xfId="0" applyFont="1" applyFill="1" applyBorder="1" applyProtection="1">
      <protection locked="0"/>
    </xf>
    <xf numFmtId="0" fontId="44" fillId="30" borderId="61" xfId="0" applyFont="1" applyFill="1" applyBorder="1" applyProtection="1">
      <protection locked="0"/>
    </xf>
    <xf numFmtId="0" fontId="44" fillId="30" borderId="62" xfId="0" applyFont="1" applyFill="1" applyBorder="1" applyProtection="1">
      <protection locked="0"/>
    </xf>
    <xf numFmtId="0" fontId="46" fillId="30" borderId="53" xfId="0" applyFont="1" applyFill="1" applyBorder="1" applyProtection="1">
      <protection locked="0"/>
    </xf>
    <xf numFmtId="0" fontId="48" fillId="30" borderId="53" xfId="0" applyFont="1" applyFill="1" applyBorder="1" applyProtection="1">
      <protection locked="0"/>
    </xf>
    <xf numFmtId="0" fontId="44" fillId="30" borderId="63" xfId="0" applyFont="1" applyFill="1" applyBorder="1" applyProtection="1">
      <protection locked="0"/>
    </xf>
    <xf numFmtId="0" fontId="53" fillId="30" borderId="53" xfId="49" applyFill="1" applyBorder="1" applyProtection="1"/>
    <xf numFmtId="0" fontId="44" fillId="30" borderId="40" xfId="50" applyFont="1" applyFill="1" applyBorder="1" applyProtection="1">
      <protection locked="0"/>
    </xf>
    <xf numFmtId="0" fontId="44" fillId="30" borderId="44" xfId="50" applyFont="1" applyFill="1" applyBorder="1" applyProtection="1">
      <protection locked="0"/>
    </xf>
    <xf numFmtId="0" fontId="44" fillId="30" borderId="45" xfId="50" applyFont="1" applyFill="1" applyBorder="1" applyProtection="1">
      <protection locked="0"/>
    </xf>
    <xf numFmtId="0" fontId="44" fillId="30" borderId="46" xfId="50" applyFont="1" applyFill="1" applyBorder="1" applyProtection="1">
      <protection locked="0"/>
    </xf>
    <xf numFmtId="0" fontId="44" fillId="30" borderId="47" xfId="50" applyFont="1" applyFill="1" applyBorder="1" applyProtection="1">
      <protection locked="0"/>
    </xf>
    <xf numFmtId="0" fontId="44" fillId="30" borderId="48" xfId="50" applyFont="1" applyFill="1" applyBorder="1" applyProtection="1">
      <protection locked="0"/>
    </xf>
    <xf numFmtId="0" fontId="44" fillId="30" borderId="49" xfId="50" applyFont="1" applyFill="1" applyBorder="1" applyProtection="1">
      <protection locked="0"/>
    </xf>
    <xf numFmtId="0" fontId="44" fillId="30" borderId="50" xfId="50" applyFont="1" applyFill="1" applyBorder="1" applyProtection="1">
      <protection locked="0"/>
    </xf>
    <xf numFmtId="0" fontId="44" fillId="30" borderId="51" xfId="50" applyFont="1" applyFill="1" applyBorder="1" applyProtection="1">
      <protection locked="0"/>
    </xf>
    <xf numFmtId="0" fontId="44" fillId="30" borderId="52" xfId="50" applyFont="1" applyFill="1" applyBorder="1" applyProtection="1">
      <protection locked="0"/>
    </xf>
    <xf numFmtId="0" fontId="44" fillId="30" borderId="53" xfId="50" applyFont="1" applyFill="1" applyBorder="1" applyProtection="1">
      <protection locked="0"/>
    </xf>
    <xf numFmtId="0" fontId="44" fillId="30" borderId="54" xfId="50" applyFont="1" applyFill="1" applyBorder="1" applyProtection="1">
      <protection locked="0"/>
    </xf>
    <xf numFmtId="0" fontId="44" fillId="30" borderId="33" xfId="50" applyFont="1" applyFill="1" applyBorder="1" applyProtection="1">
      <protection locked="0"/>
    </xf>
    <xf numFmtId="0" fontId="48" fillId="30" borderId="53" xfId="50" applyFont="1" applyFill="1" applyBorder="1" applyProtection="1">
      <protection locked="0"/>
    </xf>
    <xf numFmtId="0" fontId="44" fillId="30" borderId="34" xfId="50" applyFont="1" applyFill="1" applyBorder="1" applyProtection="1">
      <protection locked="0"/>
    </xf>
    <xf numFmtId="0" fontId="44" fillId="30" borderId="55" xfId="50" applyFont="1" applyFill="1" applyBorder="1" applyProtection="1">
      <protection locked="0"/>
    </xf>
    <xf numFmtId="0" fontId="44" fillId="30" borderId="56" xfId="50" applyFont="1" applyFill="1" applyBorder="1" applyProtection="1">
      <protection locked="0"/>
    </xf>
    <xf numFmtId="0" fontId="44" fillId="30" borderId="63" xfId="50" applyFont="1" applyFill="1" applyBorder="1" applyProtection="1">
      <protection locked="0"/>
    </xf>
    <xf numFmtId="0" fontId="44" fillId="30" borderId="32" xfId="50" applyFont="1" applyFill="1" applyBorder="1" applyProtection="1">
      <protection locked="0"/>
    </xf>
    <xf numFmtId="0" fontId="46" fillId="30" borderId="53" xfId="50" applyFont="1" applyFill="1" applyBorder="1" applyProtection="1">
      <protection locked="0"/>
    </xf>
    <xf numFmtId="0" fontId="44" fillId="30" borderId="58" xfId="50" applyFont="1" applyFill="1" applyBorder="1" applyProtection="1">
      <protection locked="0"/>
    </xf>
    <xf numFmtId="0" fontId="44" fillId="30" borderId="59" xfId="50" applyFont="1" applyFill="1" applyBorder="1" applyProtection="1">
      <protection locked="0"/>
    </xf>
    <xf numFmtId="0" fontId="44" fillId="30" borderId="60" xfId="50" applyFont="1" applyFill="1" applyBorder="1" applyProtection="1">
      <protection locked="0"/>
    </xf>
    <xf numFmtId="0" fontId="44" fillId="30" borderId="39" xfId="50" applyFont="1" applyFill="1" applyBorder="1" applyProtection="1">
      <protection locked="0"/>
    </xf>
    <xf numFmtId="0" fontId="44" fillId="30" borderId="61" xfId="50" applyFont="1" applyFill="1" applyBorder="1" applyProtection="1">
      <protection locked="0"/>
    </xf>
    <xf numFmtId="0" fontId="44" fillId="30" borderId="62" xfId="50" applyFont="1" applyFill="1" applyBorder="1" applyProtection="1">
      <protection locked="0"/>
    </xf>
    <xf numFmtId="0" fontId="2" fillId="30" borderId="0" xfId="50" applyFill="1"/>
    <xf numFmtId="0" fontId="2" fillId="0" borderId="0" xfId="50"/>
    <xf numFmtId="0" fontId="6" fillId="0" borderId="0" xfId="50" applyFont="1"/>
    <xf numFmtId="0" fontId="7" fillId="0" borderId="0" xfId="50" applyFont="1"/>
    <xf numFmtId="0" fontId="2" fillId="0" borderId="0" xfId="50" applyAlignment="1">
      <alignment horizontal="center"/>
    </xf>
    <xf numFmtId="0" fontId="6" fillId="25" borderId="16" xfId="50" applyFont="1" applyFill="1" applyBorder="1"/>
    <xf numFmtId="0" fontId="2" fillId="25" borderId="17" xfId="50" applyFill="1" applyBorder="1"/>
    <xf numFmtId="0" fontId="2" fillId="25" borderId="14" xfId="50" applyFill="1" applyBorder="1"/>
    <xf numFmtId="0" fontId="2" fillId="25" borderId="12" xfId="50" applyFill="1" applyBorder="1"/>
    <xf numFmtId="0" fontId="2" fillId="25" borderId="15" xfId="50" applyFill="1" applyBorder="1"/>
    <xf numFmtId="0" fontId="2" fillId="25" borderId="13" xfId="50" applyFill="1" applyBorder="1"/>
    <xf numFmtId="0" fontId="6" fillId="25" borderId="10" xfId="50" applyFont="1" applyFill="1" applyBorder="1"/>
    <xf numFmtId="0" fontId="2" fillId="25" borderId="0" xfId="50" applyFill="1"/>
    <xf numFmtId="0" fontId="2" fillId="25" borderId="11" xfId="50" applyFill="1" applyBorder="1"/>
    <xf numFmtId="0" fontId="5" fillId="0" borderId="0" xfId="50" applyFont="1" applyAlignment="1">
      <alignment horizontal="center"/>
    </xf>
    <xf numFmtId="0" fontId="12" fillId="0" borderId="0" xfId="50" applyFont="1" applyAlignment="1">
      <alignment horizontal="center"/>
    </xf>
    <xf numFmtId="0" fontId="2" fillId="24" borderId="10" xfId="50" applyFill="1" applyBorder="1"/>
    <xf numFmtId="0" fontId="2" fillId="24" borderId="0" xfId="50" applyFill="1"/>
    <xf numFmtId="0" fontId="2" fillId="24" borderId="11" xfId="50" applyFill="1" applyBorder="1"/>
    <xf numFmtId="165" fontId="2" fillId="26" borderId="18" xfId="50" applyNumberFormat="1" applyFill="1" applyBorder="1" applyAlignment="1">
      <alignment horizontal="center"/>
    </xf>
    <xf numFmtId="0" fontId="2" fillId="24" borderId="11" xfId="51" applyFill="1" applyBorder="1" applyAlignment="1">
      <alignment horizontal="center"/>
    </xf>
    <xf numFmtId="166" fontId="0" fillId="26" borderId="18" xfId="43" applyNumberFormat="1" applyFont="1" applyFill="1" applyBorder="1" applyAlignment="1" applyProtection="1">
      <alignment horizontal="center"/>
    </xf>
    <xf numFmtId="165" fontId="0" fillId="26" borderId="18" xfId="43" applyNumberFormat="1" applyFont="1" applyFill="1" applyBorder="1" applyAlignment="1" applyProtection="1">
      <alignment horizontal="center"/>
    </xf>
    <xf numFmtId="0" fontId="2" fillId="24" borderId="12" xfId="50" applyFill="1" applyBorder="1"/>
    <xf numFmtId="2" fontId="2" fillId="24" borderId="15" xfId="50" applyNumberFormat="1" applyFill="1" applyBorder="1"/>
    <xf numFmtId="0" fontId="2" fillId="24" borderId="13" xfId="50" applyFill="1" applyBorder="1" applyAlignment="1">
      <alignment horizontal="left"/>
    </xf>
    <xf numFmtId="0" fontId="2" fillId="0" borderId="0" xfId="52"/>
    <xf numFmtId="0" fontId="9" fillId="0" borderId="0" xfId="50" applyFont="1"/>
    <xf numFmtId="0" fontId="2" fillId="24" borderId="16" xfId="50" applyFill="1" applyBorder="1"/>
    <xf numFmtId="0" fontId="2" fillId="24" borderId="17" xfId="50" applyFill="1" applyBorder="1"/>
    <xf numFmtId="0" fontId="2" fillId="24" borderId="14" xfId="50" applyFill="1" applyBorder="1"/>
    <xf numFmtId="2" fontId="2" fillId="28" borderId="18" xfId="50" applyNumberFormat="1" applyFill="1" applyBorder="1" applyAlignment="1">
      <alignment horizontal="center"/>
    </xf>
    <xf numFmtId="2" fontId="2" fillId="28" borderId="23" xfId="50" applyNumberFormat="1" applyFill="1" applyBorder="1" applyAlignment="1">
      <alignment horizontal="center"/>
    </xf>
    <xf numFmtId="0" fontId="55" fillId="0" borderId="0" xfId="50" applyFont="1"/>
    <xf numFmtId="0" fontId="2" fillId="24" borderId="0" xfId="50" applyFill="1" applyAlignment="1">
      <alignment horizontal="center"/>
    </xf>
    <xf numFmtId="0" fontId="2" fillId="24" borderId="11" xfId="50" applyFill="1" applyBorder="1" applyAlignment="1">
      <alignment horizontal="left"/>
    </xf>
    <xf numFmtId="0" fontId="42" fillId="24" borderId="10" xfId="50" applyFont="1" applyFill="1" applyBorder="1"/>
    <xf numFmtId="0" fontId="7" fillId="25" borderId="0" xfId="50" applyFont="1" applyFill="1"/>
    <xf numFmtId="0" fontId="2" fillId="24" borderId="15" xfId="50" applyFill="1" applyBorder="1" applyAlignment="1">
      <alignment horizontal="center"/>
    </xf>
    <xf numFmtId="0" fontId="2" fillId="24" borderId="15" xfId="50" applyFill="1" applyBorder="1"/>
    <xf numFmtId="0" fontId="6" fillId="25" borderId="10" xfId="50" applyFont="1" applyFill="1" applyBorder="1" applyAlignment="1">
      <alignment vertical="center"/>
    </xf>
    <xf numFmtId="0" fontId="6" fillId="25" borderId="10" xfId="50" applyFont="1" applyFill="1" applyBorder="1" applyAlignment="1">
      <alignment vertical="top"/>
    </xf>
    <xf numFmtId="0" fontId="6" fillId="25" borderId="10" xfId="50" applyFont="1" applyFill="1" applyBorder="1" applyAlignment="1">
      <alignment horizontal="left" vertical="top"/>
    </xf>
    <xf numFmtId="0" fontId="34" fillId="24" borderId="10" xfId="50" applyFont="1" applyFill="1" applyBorder="1"/>
    <xf numFmtId="0" fontId="34" fillId="24" borderId="0" xfId="50" applyFont="1" applyFill="1"/>
    <xf numFmtId="0" fontId="4" fillId="25" borderId="0" xfId="50" applyFont="1" applyFill="1"/>
    <xf numFmtId="0" fontId="6" fillId="25" borderId="0" xfId="50" applyFont="1" applyFill="1"/>
    <xf numFmtId="0" fontId="6" fillId="25" borderId="12" xfId="50" applyFont="1" applyFill="1" applyBorder="1"/>
    <xf numFmtId="0" fontId="36" fillId="24" borderId="10" xfId="50" applyFont="1" applyFill="1" applyBorder="1"/>
    <xf numFmtId="166" fontId="7" fillId="29" borderId="19" xfId="50" applyNumberFormat="1" applyFont="1" applyFill="1" applyBorder="1" applyAlignment="1">
      <alignment horizontal="center" vertical="center"/>
    </xf>
    <xf numFmtId="0" fontId="7" fillId="24" borderId="11" xfId="51" applyFont="1" applyFill="1" applyBorder="1" applyAlignment="1">
      <alignment horizontal="center" vertical="center"/>
    </xf>
    <xf numFmtId="2" fontId="2" fillId="24" borderId="0" xfId="50" applyNumberFormat="1" applyFill="1"/>
    <xf numFmtId="1" fontId="7" fillId="29" borderId="19" xfId="50" applyNumberFormat="1" applyFont="1" applyFill="1" applyBorder="1" applyAlignment="1">
      <alignment horizontal="center" vertical="center"/>
    </xf>
    <xf numFmtId="0" fontId="33" fillId="0" borderId="0" xfId="50" applyFont="1"/>
    <xf numFmtId="49" fontId="2" fillId="0" borderId="0" xfId="50" applyNumberFormat="1"/>
    <xf numFmtId="0" fontId="2" fillId="0" borderId="0" xfId="50" applyAlignment="1">
      <alignment horizontal="left"/>
    </xf>
    <xf numFmtId="0" fontId="2" fillId="0" borderId="0" xfId="50" applyProtection="1">
      <protection locked="0"/>
    </xf>
    <xf numFmtId="0" fontId="0" fillId="30" borderId="0" xfId="0" applyFill="1"/>
    <xf numFmtId="0" fontId="6" fillId="0" borderId="0" xfId="0" applyFont="1"/>
    <xf numFmtId="0" fontId="7" fillId="0" borderId="0" xfId="0" applyFont="1"/>
    <xf numFmtId="0" fontId="0" fillId="0" borderId="0" xfId="0" applyAlignment="1">
      <alignment horizontal="center"/>
    </xf>
    <xf numFmtId="0" fontId="6" fillId="25" borderId="16" xfId="0" applyFont="1" applyFill="1" applyBorder="1"/>
    <xf numFmtId="0" fontId="0" fillId="25" borderId="17" xfId="0" applyFill="1" applyBorder="1"/>
    <xf numFmtId="0" fontId="0" fillId="25" borderId="14" xfId="0" applyFill="1" applyBorder="1"/>
    <xf numFmtId="0" fontId="0" fillId="25" borderId="12" xfId="0" applyFill="1" applyBorder="1"/>
    <xf numFmtId="0" fontId="0" fillId="25" borderId="15" xfId="0" applyFill="1" applyBorder="1"/>
    <xf numFmtId="0" fontId="0" fillId="25" borderId="13" xfId="0" applyFill="1" applyBorder="1"/>
    <xf numFmtId="0" fontId="6" fillId="25" borderId="10" xfId="0" applyFont="1" applyFill="1" applyBorder="1"/>
    <xf numFmtId="0" fontId="0" fillId="25" borderId="0" xfId="0" applyFill="1"/>
    <xf numFmtId="0" fontId="0" fillId="25" borderId="11" xfId="0" applyFill="1" applyBorder="1"/>
    <xf numFmtId="0" fontId="5" fillId="0" borderId="0" xfId="0" applyFont="1" applyAlignment="1">
      <alignment horizontal="center"/>
    </xf>
    <xf numFmtId="0" fontId="12" fillId="0" borderId="0" xfId="0" applyFont="1" applyAlignment="1">
      <alignment horizontal="center"/>
    </xf>
    <xf numFmtId="0" fontId="2" fillId="24" borderId="10" xfId="0" applyFont="1" applyFill="1" applyBorder="1"/>
    <xf numFmtId="0" fontId="0" fillId="24" borderId="0" xfId="0" applyFill="1"/>
    <xf numFmtId="0" fontId="0" fillId="24" borderId="11" xfId="0" applyFill="1" applyBorder="1"/>
    <xf numFmtId="165" fontId="0" fillId="26" borderId="18" xfId="0" applyNumberFormat="1" applyFill="1" applyBorder="1" applyAlignment="1">
      <alignment horizontal="center"/>
    </xf>
    <xf numFmtId="0" fontId="2" fillId="24" borderId="11" xfId="40" applyFont="1" applyFill="1" applyBorder="1" applyAlignment="1">
      <alignment horizontal="center"/>
    </xf>
    <xf numFmtId="0" fontId="8" fillId="24" borderId="10" xfId="0" applyFont="1" applyFill="1" applyBorder="1"/>
    <xf numFmtId="0" fontId="0" fillId="24" borderId="10" xfId="0" applyFill="1" applyBorder="1"/>
    <xf numFmtId="0" fontId="0" fillId="24" borderId="12" xfId="0" applyFill="1" applyBorder="1"/>
    <xf numFmtId="2" fontId="0" fillId="24" borderId="15" xfId="0" applyNumberFormat="1" applyFill="1" applyBorder="1"/>
    <xf numFmtId="0" fontId="0" fillId="24" borderId="13" xfId="0" applyFill="1" applyBorder="1" applyAlignment="1">
      <alignment horizontal="left"/>
    </xf>
    <xf numFmtId="0" fontId="8" fillId="0" borderId="0" xfId="39"/>
    <xf numFmtId="0" fontId="9" fillId="0" borderId="0" xfId="0" applyFont="1"/>
    <xf numFmtId="0" fontId="0" fillId="24" borderId="16" xfId="0" applyFill="1" applyBorder="1"/>
    <xf numFmtId="0" fontId="0" fillId="24" borderId="17" xfId="0" applyFill="1" applyBorder="1"/>
    <xf numFmtId="0" fontId="0" fillId="24" borderId="14" xfId="0" applyFill="1" applyBorder="1"/>
    <xf numFmtId="2" fontId="0" fillId="28" borderId="18" xfId="0" applyNumberFormat="1" applyFill="1" applyBorder="1" applyAlignment="1">
      <alignment horizontal="center"/>
    </xf>
    <xf numFmtId="0" fontId="2" fillId="24" borderId="0" xfId="0" applyFont="1" applyFill="1"/>
    <xf numFmtId="2" fontId="0" fillId="28" borderId="23" xfId="0" applyNumberFormat="1" applyFill="1" applyBorder="1" applyAlignment="1">
      <alignment horizontal="center"/>
    </xf>
    <xf numFmtId="0" fontId="0" fillId="24" borderId="0" xfId="0" applyFill="1" applyAlignment="1">
      <alignment horizontal="center"/>
    </xf>
    <xf numFmtId="0" fontId="0" fillId="24" borderId="11" xfId="0" applyFill="1" applyBorder="1" applyAlignment="1">
      <alignment horizontal="left"/>
    </xf>
    <xf numFmtId="0" fontId="42" fillId="24" borderId="10" xfId="0" applyFont="1" applyFill="1" applyBorder="1"/>
    <xf numFmtId="0" fontId="7" fillId="25" borderId="0" xfId="0" applyFont="1" applyFill="1"/>
    <xf numFmtId="0" fontId="0" fillId="24" borderId="15" xfId="0" applyFill="1" applyBorder="1" applyAlignment="1">
      <alignment horizontal="center"/>
    </xf>
    <xf numFmtId="0" fontId="0" fillId="24" borderId="15" xfId="0" applyFill="1" applyBorder="1"/>
    <xf numFmtId="0" fontId="6" fillId="25" borderId="10" xfId="0" applyFont="1" applyFill="1" applyBorder="1" applyAlignment="1">
      <alignment vertical="center"/>
    </xf>
    <xf numFmtId="0" fontId="2" fillId="0" borderId="0" xfId="0" applyFont="1"/>
    <xf numFmtId="0" fontId="6" fillId="25" borderId="10" xfId="0" applyFont="1" applyFill="1" applyBorder="1" applyAlignment="1">
      <alignment vertical="top"/>
    </xf>
    <xf numFmtId="0" fontId="6" fillId="25" borderId="10" xfId="0" applyFont="1" applyFill="1" applyBorder="1" applyAlignment="1">
      <alignment horizontal="left" vertical="top"/>
    </xf>
    <xf numFmtId="0" fontId="34" fillId="24" borderId="10" xfId="0" applyFont="1" applyFill="1" applyBorder="1"/>
    <xf numFmtId="0" fontId="34" fillId="24" borderId="0" xfId="0" applyFont="1" applyFill="1"/>
    <xf numFmtId="0" fontId="4" fillId="25" borderId="0" xfId="0" applyFont="1" applyFill="1"/>
    <xf numFmtId="2" fontId="2" fillId="28" borderId="18" xfId="0" applyNumberFormat="1" applyFont="1" applyFill="1" applyBorder="1" applyAlignment="1">
      <alignment horizontal="center"/>
    </xf>
    <xf numFmtId="0" fontId="6" fillId="25" borderId="0" xfId="0" applyFont="1" applyFill="1"/>
    <xf numFmtId="0" fontId="6" fillId="25" borderId="12" xfId="0" applyFont="1" applyFill="1" applyBorder="1"/>
    <xf numFmtId="0" fontId="36" fillId="24" borderId="10" xfId="0" applyFont="1" applyFill="1" applyBorder="1"/>
    <xf numFmtId="0" fontId="8" fillId="24" borderId="11" xfId="40" applyFill="1" applyBorder="1" applyAlignment="1">
      <alignment horizontal="center"/>
    </xf>
    <xf numFmtId="166" fontId="7" fillId="29" borderId="19" xfId="0" applyNumberFormat="1" applyFont="1" applyFill="1" applyBorder="1" applyAlignment="1">
      <alignment horizontal="center" vertical="center"/>
    </xf>
    <xf numFmtId="0" fontId="7" fillId="24" borderId="11" xfId="40" applyFont="1" applyFill="1" applyBorder="1" applyAlignment="1">
      <alignment horizontal="center" vertical="center"/>
    </xf>
    <xf numFmtId="2" fontId="0" fillId="24" borderId="0" xfId="0" applyNumberFormat="1" applyFill="1"/>
    <xf numFmtId="1" fontId="7" fillId="29" borderId="19" xfId="0" applyNumberFormat="1" applyFont="1" applyFill="1" applyBorder="1" applyAlignment="1">
      <alignment horizontal="center" vertical="center"/>
    </xf>
    <xf numFmtId="0" fontId="33" fillId="0" borderId="0" xfId="0" applyFont="1"/>
    <xf numFmtId="49" fontId="0" fillId="0" borderId="0" xfId="0" applyNumberFormat="1"/>
    <xf numFmtId="0" fontId="0" fillId="0" borderId="0" xfId="0" applyAlignment="1">
      <alignment horizontal="left"/>
    </xf>
    <xf numFmtId="0" fontId="0" fillId="0" borderId="0" xfId="0" applyProtection="1">
      <protection locked="0"/>
    </xf>
    <xf numFmtId="0" fontId="45" fillId="30" borderId="0" xfId="48" applyFont="1" applyFill="1"/>
    <xf numFmtId="0" fontId="1" fillId="30" borderId="0" xfId="48" applyFill="1"/>
    <xf numFmtId="0" fontId="1" fillId="0" borderId="0" xfId="48"/>
    <xf numFmtId="0" fontId="44" fillId="30" borderId="44" xfId="48" applyFont="1" applyFill="1" applyBorder="1"/>
    <xf numFmtId="0" fontId="44" fillId="30" borderId="45" xfId="48" applyFont="1" applyFill="1" applyBorder="1"/>
    <xf numFmtId="0" fontId="44" fillId="30" borderId="46" xfId="48" applyFont="1" applyFill="1" applyBorder="1"/>
    <xf numFmtId="0" fontId="44" fillId="30" borderId="47" xfId="48" applyFont="1" applyFill="1" applyBorder="1"/>
    <xf numFmtId="0" fontId="44" fillId="30" borderId="48" xfId="48" applyFont="1" applyFill="1" applyBorder="1"/>
    <xf numFmtId="0" fontId="44" fillId="30" borderId="49" xfId="48" applyFont="1" applyFill="1" applyBorder="1"/>
    <xf numFmtId="0" fontId="44" fillId="30" borderId="50" xfId="48" applyFont="1" applyFill="1" applyBorder="1"/>
    <xf numFmtId="0" fontId="44" fillId="30" borderId="51" xfId="48" applyFont="1" applyFill="1" applyBorder="1"/>
    <xf numFmtId="0" fontId="44" fillId="30" borderId="52" xfId="48" applyFont="1" applyFill="1" applyBorder="1"/>
    <xf numFmtId="0" fontId="44" fillId="30" borderId="53" xfId="48" applyFont="1" applyFill="1" applyBorder="1"/>
    <xf numFmtId="0" fontId="44" fillId="30" borderId="54" xfId="48" applyFont="1" applyFill="1" applyBorder="1"/>
    <xf numFmtId="0" fontId="44" fillId="30" borderId="32" xfId="48" applyFont="1" applyFill="1" applyBorder="1"/>
    <xf numFmtId="0" fontId="44" fillId="30" borderId="34" xfId="48" applyFont="1" applyFill="1" applyBorder="1"/>
    <xf numFmtId="0" fontId="44" fillId="30" borderId="55" xfId="48" applyFont="1" applyFill="1" applyBorder="1"/>
    <xf numFmtId="0" fontId="44" fillId="30" borderId="56" xfId="48" applyFont="1" applyFill="1" applyBorder="1"/>
    <xf numFmtId="0" fontId="44" fillId="30" borderId="33" xfId="48" applyFont="1" applyFill="1" applyBorder="1"/>
    <xf numFmtId="0" fontId="44" fillId="30" borderId="63" xfId="48" applyFont="1" applyFill="1" applyBorder="1"/>
    <xf numFmtId="0" fontId="44" fillId="30" borderId="58" xfId="48" applyFont="1" applyFill="1" applyBorder="1"/>
    <xf numFmtId="0" fontId="44" fillId="30" borderId="59" xfId="48" applyFont="1" applyFill="1" applyBorder="1"/>
    <xf numFmtId="0" fontId="44" fillId="30" borderId="60" xfId="48" applyFont="1" applyFill="1" applyBorder="1"/>
    <xf numFmtId="0" fontId="44" fillId="30" borderId="39" xfId="48" applyFont="1" applyFill="1" applyBorder="1"/>
    <xf numFmtId="0" fontId="44" fillId="30" borderId="40" xfId="48" applyFont="1" applyFill="1" applyBorder="1"/>
    <xf numFmtId="0" fontId="44" fillId="30" borderId="61" xfId="48" applyFont="1" applyFill="1" applyBorder="1"/>
    <xf numFmtId="0" fontId="44" fillId="30" borderId="62" xfId="48" applyFont="1" applyFill="1" applyBorder="1"/>
    <xf numFmtId="0" fontId="49" fillId="30" borderId="15" xfId="50" applyFont="1" applyFill="1" applyBorder="1"/>
    <xf numFmtId="0" fontId="2" fillId="0" borderId="15" xfId="50" applyBorder="1"/>
    <xf numFmtId="0" fontId="50" fillId="0" borderId="0" xfId="50" applyFont="1"/>
    <xf numFmtId="0" fontId="44" fillId="30" borderId="16" xfId="50" applyFont="1" applyFill="1" applyBorder="1" applyAlignment="1" applyProtection="1">
      <alignment wrapText="1"/>
      <protection locked="0"/>
    </xf>
    <xf numFmtId="0" fontId="45" fillId="0" borderId="17" xfId="50" applyFont="1" applyBorder="1" applyProtection="1">
      <protection locked="0"/>
    </xf>
    <xf numFmtId="0" fontId="45" fillId="0" borderId="24" xfId="50" applyFont="1" applyBorder="1" applyProtection="1">
      <protection locked="0"/>
    </xf>
    <xf numFmtId="0" fontId="45" fillId="0" borderId="10" xfId="50" applyFont="1" applyBorder="1" applyProtection="1">
      <protection locked="0"/>
    </xf>
    <xf numFmtId="0" fontId="45" fillId="0" borderId="0" xfId="50" applyFont="1" applyProtection="1">
      <protection locked="0"/>
    </xf>
    <xf numFmtId="0" fontId="45" fillId="0" borderId="30" xfId="50" applyFont="1" applyBorder="1" applyProtection="1">
      <protection locked="0"/>
    </xf>
    <xf numFmtId="0" fontId="45" fillId="0" borderId="12" xfId="50" applyFont="1" applyBorder="1" applyProtection="1">
      <protection locked="0"/>
    </xf>
    <xf numFmtId="0" fontId="45" fillId="0" borderId="15" xfId="50" applyFont="1" applyBorder="1" applyProtection="1">
      <protection locked="0"/>
    </xf>
    <xf numFmtId="0" fontId="45" fillId="0" borderId="37" xfId="50" applyFont="1" applyBorder="1" applyProtection="1">
      <protection locked="0"/>
    </xf>
    <xf numFmtId="0" fontId="46" fillId="30" borderId="25" xfId="50" applyFont="1" applyFill="1" applyBorder="1" applyProtection="1">
      <protection locked="0"/>
    </xf>
    <xf numFmtId="0" fontId="47" fillId="30" borderId="25" xfId="50" applyFont="1" applyFill="1" applyBorder="1" applyProtection="1">
      <protection locked="0"/>
    </xf>
    <xf numFmtId="0" fontId="45" fillId="30" borderId="26" xfId="50" applyFont="1" applyFill="1" applyBorder="1" applyProtection="1">
      <protection locked="0"/>
    </xf>
    <xf numFmtId="0" fontId="45" fillId="0" borderId="25" xfId="50" applyFont="1" applyBorder="1" applyProtection="1">
      <protection locked="0"/>
    </xf>
    <xf numFmtId="0" fontId="45" fillId="0" borderId="27" xfId="50" applyFont="1" applyBorder="1" applyProtection="1">
      <protection locked="0"/>
    </xf>
    <xf numFmtId="0" fontId="46" fillId="30" borderId="28" xfId="50" applyFont="1" applyFill="1" applyBorder="1" applyProtection="1">
      <protection locked="0"/>
    </xf>
    <xf numFmtId="0" fontId="47" fillId="30" borderId="29" xfId="50" applyFont="1" applyFill="1" applyBorder="1" applyProtection="1">
      <protection locked="0"/>
    </xf>
    <xf numFmtId="0" fontId="44" fillId="30" borderId="31" xfId="50" applyFont="1" applyFill="1" applyBorder="1" applyAlignment="1" applyProtection="1">
      <alignment horizontal="center"/>
      <protection locked="0"/>
    </xf>
    <xf numFmtId="0" fontId="45" fillId="0" borderId="32" xfId="50" applyFont="1" applyBorder="1" applyAlignment="1" applyProtection="1">
      <alignment horizontal="center"/>
      <protection locked="0"/>
    </xf>
    <xf numFmtId="0" fontId="45" fillId="0" borderId="35" xfId="50" applyFont="1" applyBorder="1" applyAlignment="1" applyProtection="1">
      <alignment horizontal="center"/>
      <protection locked="0"/>
    </xf>
    <xf numFmtId="0" fontId="46" fillId="30" borderId="31" xfId="50" applyFont="1" applyFill="1" applyBorder="1" applyProtection="1">
      <protection locked="0"/>
    </xf>
    <xf numFmtId="0" fontId="47" fillId="30" borderId="32" xfId="50" applyFont="1" applyFill="1" applyBorder="1" applyProtection="1">
      <protection locked="0"/>
    </xf>
    <xf numFmtId="0" fontId="47" fillId="30" borderId="36" xfId="50" applyFont="1" applyFill="1" applyBorder="1" applyProtection="1">
      <protection locked="0"/>
    </xf>
    <xf numFmtId="0" fontId="46" fillId="30" borderId="38" xfId="50" applyFont="1" applyFill="1" applyBorder="1" applyProtection="1">
      <protection locked="0"/>
    </xf>
    <xf numFmtId="0" fontId="47" fillId="30" borderId="38" xfId="50" applyFont="1" applyFill="1" applyBorder="1" applyProtection="1">
      <protection locked="0"/>
    </xf>
    <xf numFmtId="0" fontId="47" fillId="30" borderId="39" xfId="50" applyFont="1" applyFill="1" applyBorder="1" applyProtection="1">
      <protection locked="0"/>
    </xf>
    <xf numFmtId="0" fontId="44" fillId="30" borderId="40" xfId="50" applyFont="1" applyFill="1" applyBorder="1" applyProtection="1">
      <protection locked="0"/>
    </xf>
    <xf numFmtId="0" fontId="45" fillId="0" borderId="38" xfId="50" applyFont="1" applyBorder="1" applyProtection="1">
      <protection locked="0"/>
    </xf>
    <xf numFmtId="0" fontId="45" fillId="0" borderId="39" xfId="50" applyFont="1" applyBorder="1" applyProtection="1">
      <protection locked="0"/>
    </xf>
    <xf numFmtId="0" fontId="46" fillId="30" borderId="40" xfId="50" applyFont="1" applyFill="1" applyBorder="1" applyProtection="1">
      <protection locked="0"/>
    </xf>
    <xf numFmtId="0" fontId="46" fillId="30" borderId="39" xfId="50" applyFont="1" applyFill="1" applyBorder="1" applyProtection="1">
      <protection locked="0"/>
    </xf>
    <xf numFmtId="0" fontId="45" fillId="30" borderId="40" xfId="50" applyFont="1" applyFill="1" applyBorder="1" applyProtection="1">
      <protection locked="0"/>
    </xf>
    <xf numFmtId="0" fontId="45" fillId="30" borderId="38" xfId="50" applyFont="1" applyFill="1" applyBorder="1" applyProtection="1">
      <protection locked="0"/>
    </xf>
    <xf numFmtId="0" fontId="45" fillId="30" borderId="41" xfId="50" applyFont="1" applyFill="1" applyBorder="1" applyProtection="1">
      <protection locked="0"/>
    </xf>
    <xf numFmtId="0" fontId="45" fillId="30" borderId="42" xfId="50" applyFont="1" applyFill="1" applyBorder="1" applyProtection="1">
      <protection locked="0"/>
    </xf>
    <xf numFmtId="0" fontId="45" fillId="30" borderId="43" xfId="50" applyFont="1" applyFill="1" applyBorder="1" applyProtection="1">
      <protection locked="0"/>
    </xf>
    <xf numFmtId="0" fontId="30" fillId="29" borderId="16" xfId="50" applyFont="1" applyFill="1" applyBorder="1" applyAlignment="1">
      <alignment horizontal="center"/>
    </xf>
    <xf numFmtId="0" fontId="30" fillId="29" borderId="17" xfId="50" applyFont="1" applyFill="1" applyBorder="1" applyAlignment="1">
      <alignment horizontal="center"/>
    </xf>
    <xf numFmtId="0" fontId="30" fillId="29" borderId="14" xfId="50" applyFont="1" applyFill="1" applyBorder="1" applyAlignment="1">
      <alignment horizontal="center"/>
    </xf>
    <xf numFmtId="0" fontId="7" fillId="25" borderId="20" xfId="50" applyFont="1" applyFill="1" applyBorder="1" applyAlignment="1">
      <alignment horizontal="center"/>
    </xf>
    <xf numFmtId="0" fontId="7" fillId="25" borderId="21" xfId="50" applyFont="1" applyFill="1" applyBorder="1" applyAlignment="1">
      <alignment horizontal="center"/>
    </xf>
    <xf numFmtId="0" fontId="7" fillId="25" borderId="22" xfId="50" applyFont="1" applyFill="1" applyBorder="1" applyAlignment="1">
      <alignment horizontal="center"/>
    </xf>
    <xf numFmtId="0" fontId="45" fillId="0" borderId="32" xfId="50" applyFont="1" applyBorder="1" applyProtection="1">
      <protection locked="0"/>
    </xf>
    <xf numFmtId="0" fontId="45" fillId="0" borderId="33" xfId="50" applyFont="1" applyBorder="1" applyProtection="1">
      <protection locked="0"/>
    </xf>
    <xf numFmtId="0" fontId="45" fillId="30" borderId="34" xfId="50" applyFont="1" applyFill="1" applyBorder="1" applyProtection="1">
      <protection locked="0"/>
    </xf>
    <xf numFmtId="0" fontId="45" fillId="30" borderId="32" xfId="50" applyFont="1" applyFill="1" applyBorder="1" applyProtection="1">
      <protection locked="0"/>
    </xf>
    <xf numFmtId="0" fontId="45" fillId="30" borderId="35" xfId="50" applyFont="1" applyFill="1" applyBorder="1" applyProtection="1">
      <protection locked="0"/>
    </xf>
    <xf numFmtId="0" fontId="45" fillId="30" borderId="31" xfId="50" applyFont="1" applyFill="1" applyBorder="1" applyProtection="1">
      <protection locked="0"/>
    </xf>
    <xf numFmtId="0" fontId="45" fillId="30" borderId="36" xfId="50" applyFont="1" applyFill="1" applyBorder="1" applyProtection="1">
      <protection locked="0"/>
    </xf>
    <xf numFmtId="0" fontId="30" fillId="25" borderId="10" xfId="50" applyFont="1" applyFill="1" applyBorder="1" applyAlignment="1">
      <alignment horizontal="center"/>
    </xf>
    <xf numFmtId="0" fontId="30" fillId="25" borderId="0" xfId="50" applyFont="1" applyFill="1" applyAlignment="1">
      <alignment horizontal="center"/>
    </xf>
    <xf numFmtId="0" fontId="30" fillId="25" borderId="11" xfId="50" applyFont="1" applyFill="1" applyBorder="1" applyAlignment="1">
      <alignment horizontal="center"/>
    </xf>
    <xf numFmtId="49" fontId="3" fillId="25" borderId="10" xfId="35" applyNumberFormat="1" applyFill="1" applyBorder="1" applyAlignment="1" applyProtection="1">
      <alignment horizontal="left"/>
    </xf>
    <xf numFmtId="49" fontId="3" fillId="25" borderId="0" xfId="35" applyNumberFormat="1" applyFill="1" applyBorder="1" applyAlignment="1" applyProtection="1">
      <alignment horizontal="left"/>
    </xf>
    <xf numFmtId="0" fontId="3" fillId="25" borderId="10" xfId="35" applyFill="1" applyBorder="1" applyAlignment="1" applyProtection="1">
      <alignment horizontal="left"/>
    </xf>
    <xf numFmtId="0" fontId="3" fillId="25" borderId="0" xfId="35" applyFill="1" applyBorder="1" applyAlignment="1" applyProtection="1">
      <alignment horizontal="left"/>
    </xf>
    <xf numFmtId="0" fontId="32" fillId="24" borderId="16" xfId="50" applyFont="1" applyFill="1" applyBorder="1" applyAlignment="1">
      <alignment horizontal="center"/>
    </xf>
    <xf numFmtId="0" fontId="32" fillId="24" borderId="17" xfId="50" applyFont="1" applyFill="1" applyBorder="1" applyAlignment="1">
      <alignment horizontal="center"/>
    </xf>
    <xf numFmtId="0" fontId="32" fillId="24" borderId="14" xfId="50" applyFont="1" applyFill="1" applyBorder="1" applyAlignment="1">
      <alignment horizontal="center"/>
    </xf>
    <xf numFmtId="0" fontId="44" fillId="31" borderId="64" xfId="50" applyFont="1" applyFill="1" applyBorder="1" applyProtection="1">
      <protection locked="0"/>
    </xf>
    <xf numFmtId="0" fontId="2" fillId="31" borderId="25" xfId="50" applyFill="1" applyBorder="1" applyProtection="1">
      <protection locked="0"/>
    </xf>
    <xf numFmtId="0" fontId="2" fillId="31" borderId="65" xfId="50" applyFill="1" applyBorder="1" applyProtection="1">
      <protection locked="0"/>
    </xf>
    <xf numFmtId="0" fontId="11" fillId="27" borderId="0" xfId="50" applyFont="1" applyFill="1" applyAlignment="1">
      <alignment horizontal="center" textRotation="90"/>
    </xf>
    <xf numFmtId="0" fontId="44" fillId="31" borderId="26" xfId="50" applyFont="1" applyFill="1" applyBorder="1" applyProtection="1">
      <protection locked="0"/>
    </xf>
    <xf numFmtId="0" fontId="2" fillId="32" borderId="64" xfId="50" applyFill="1" applyBorder="1" applyProtection="1">
      <protection locked="0"/>
    </xf>
    <xf numFmtId="0" fontId="2" fillId="32" borderId="25" xfId="50" applyFill="1" applyBorder="1" applyProtection="1">
      <protection locked="0"/>
    </xf>
    <xf numFmtId="0" fontId="2" fillId="32" borderId="29" xfId="50" applyFill="1" applyBorder="1" applyProtection="1">
      <protection locked="0"/>
    </xf>
    <xf numFmtId="0" fontId="44" fillId="31" borderId="25" xfId="50" applyFont="1" applyFill="1" applyBorder="1" applyProtection="1">
      <protection locked="0"/>
    </xf>
    <xf numFmtId="0" fontId="2" fillId="31" borderId="29" xfId="50" applyFill="1" applyBorder="1" applyProtection="1">
      <protection locked="0"/>
    </xf>
    <xf numFmtId="49" fontId="3" fillId="25" borderId="11" xfId="35" applyNumberFormat="1" applyFill="1" applyBorder="1" applyAlignment="1" applyProtection="1">
      <alignment horizontal="left"/>
    </xf>
    <xf numFmtId="0" fontId="44" fillId="31" borderId="66" xfId="50" applyFont="1" applyFill="1" applyBorder="1" applyProtection="1">
      <protection locked="0"/>
    </xf>
    <xf numFmtId="0" fontId="2" fillId="31" borderId="32" xfId="50" applyFill="1" applyBorder="1" applyProtection="1">
      <protection locked="0"/>
    </xf>
    <xf numFmtId="0" fontId="2" fillId="31" borderId="33" xfId="50" applyFill="1" applyBorder="1" applyProtection="1">
      <protection locked="0"/>
    </xf>
    <xf numFmtId="0" fontId="44" fillId="31" borderId="34" xfId="50" applyFont="1" applyFill="1" applyBorder="1" applyProtection="1">
      <protection locked="0"/>
    </xf>
    <xf numFmtId="0" fontId="2" fillId="32" borderId="66" xfId="50" applyFill="1" applyBorder="1" applyProtection="1">
      <protection locked="0"/>
    </xf>
    <xf numFmtId="0" fontId="2" fillId="32" borderId="32" xfId="50" applyFill="1" applyBorder="1" applyProtection="1">
      <protection locked="0"/>
    </xf>
    <xf numFmtId="0" fontId="2" fillId="32" borderId="36" xfId="50" applyFill="1" applyBorder="1" applyProtection="1">
      <protection locked="0"/>
    </xf>
    <xf numFmtId="0" fontId="44" fillId="31" borderId="32" xfId="50" applyFont="1" applyFill="1" applyBorder="1" applyProtection="1">
      <protection locked="0"/>
    </xf>
    <xf numFmtId="0" fontId="2" fillId="31" borderId="36" xfId="50" applyFill="1" applyBorder="1" applyProtection="1">
      <protection locked="0"/>
    </xf>
    <xf numFmtId="0" fontId="44" fillId="31" borderId="57" xfId="50" applyFont="1" applyFill="1" applyBorder="1" applyProtection="1">
      <protection locked="0"/>
    </xf>
    <xf numFmtId="0" fontId="2" fillId="31" borderId="38" xfId="50" applyFill="1" applyBorder="1" applyProtection="1">
      <protection locked="0"/>
    </xf>
    <xf numFmtId="0" fontId="2" fillId="31" borderId="39" xfId="50" applyFill="1" applyBorder="1" applyProtection="1">
      <protection locked="0"/>
    </xf>
    <xf numFmtId="0" fontId="44" fillId="31" borderId="40" xfId="50" applyFont="1" applyFill="1" applyBorder="1" applyProtection="1">
      <protection locked="0"/>
    </xf>
    <xf numFmtId="0" fontId="2" fillId="32" borderId="57" xfId="50" applyFill="1" applyBorder="1" applyProtection="1">
      <protection locked="0"/>
    </xf>
    <xf numFmtId="0" fontId="2" fillId="32" borderId="38" xfId="50" applyFill="1" applyBorder="1" applyProtection="1">
      <protection locked="0"/>
    </xf>
    <xf numFmtId="0" fontId="2" fillId="32" borderId="43" xfId="50" applyFill="1" applyBorder="1" applyProtection="1">
      <protection locked="0"/>
    </xf>
    <xf numFmtId="0" fontId="44" fillId="31" borderId="38" xfId="50" applyFont="1" applyFill="1" applyBorder="1" applyProtection="1">
      <protection locked="0"/>
    </xf>
    <xf numFmtId="0" fontId="2" fillId="31" borderId="43" xfId="50" applyFill="1" applyBorder="1" applyProtection="1">
      <protection locked="0"/>
    </xf>
    <xf numFmtId="0" fontId="44" fillId="32" borderId="64" xfId="50" applyFont="1" applyFill="1" applyBorder="1"/>
    <xf numFmtId="0" fontId="2" fillId="32" borderId="25" xfId="50" applyFill="1" applyBorder="1"/>
    <xf numFmtId="0" fontId="2" fillId="32" borderId="29" xfId="50" applyFill="1" applyBorder="1"/>
    <xf numFmtId="0" fontId="44" fillId="31" borderId="25" xfId="50" applyFont="1" applyFill="1" applyBorder="1"/>
    <xf numFmtId="0" fontId="2" fillId="31" borderId="25" xfId="50" applyFill="1" applyBorder="1"/>
    <xf numFmtId="0" fontId="2" fillId="31" borderId="29" xfId="50" applyFill="1" applyBorder="1"/>
    <xf numFmtId="0" fontId="44" fillId="32" borderId="66" xfId="50" applyFont="1" applyFill="1" applyBorder="1"/>
    <xf numFmtId="0" fontId="2" fillId="32" borderId="32" xfId="50" applyFill="1" applyBorder="1"/>
    <xf numFmtId="0" fontId="2" fillId="32" borderId="36" xfId="50" applyFill="1" applyBorder="1"/>
    <xf numFmtId="0" fontId="44" fillId="31" borderId="32" xfId="50" applyFont="1" applyFill="1" applyBorder="1"/>
    <xf numFmtId="0" fontId="2" fillId="31" borderId="32" xfId="50" applyFill="1" applyBorder="1"/>
    <xf numFmtId="0" fontId="2" fillId="31" borderId="36" xfId="50" applyFill="1" applyBorder="1"/>
    <xf numFmtId="0" fontId="11" fillId="27" borderId="0" xfId="50" applyFont="1" applyFill="1" applyAlignment="1">
      <alignment horizontal="center" vertical="center" textRotation="90"/>
    </xf>
    <xf numFmtId="0" fontId="44" fillId="32" borderId="57" xfId="50" applyFont="1" applyFill="1" applyBorder="1"/>
    <xf numFmtId="0" fontId="2" fillId="32" borderId="38" xfId="50" applyFill="1" applyBorder="1"/>
    <xf numFmtId="0" fontId="2" fillId="32" borderId="43" xfId="50" applyFill="1" applyBorder="1"/>
    <xf numFmtId="0" fontId="44" fillId="31" borderId="38" xfId="50" applyFont="1" applyFill="1" applyBorder="1"/>
    <xf numFmtId="0" fontId="2" fillId="31" borderId="38" xfId="50" applyFill="1" applyBorder="1"/>
    <xf numFmtId="0" fontId="2" fillId="31" borderId="43" xfId="50" applyFill="1" applyBorder="1"/>
    <xf numFmtId="49" fontId="3" fillId="0" borderId="0" xfId="35" applyNumberFormat="1" applyFill="1" applyBorder="1" applyAlignment="1" applyProtection="1">
      <alignment horizontal="left"/>
    </xf>
    <xf numFmtId="167" fontId="34" fillId="30" borderId="32" xfId="50" applyNumberFormat="1" applyFont="1" applyFill="1" applyBorder="1" applyProtection="1">
      <protection locked="0"/>
    </xf>
    <xf numFmtId="167" fontId="34" fillId="0" borderId="32" xfId="50" applyNumberFormat="1" applyFont="1" applyBorder="1" applyProtection="1">
      <protection locked="0"/>
    </xf>
    <xf numFmtId="167" fontId="34" fillId="0" borderId="33" xfId="50" applyNumberFormat="1" applyFont="1" applyBorder="1" applyProtection="1">
      <protection locked="0"/>
    </xf>
    <xf numFmtId="4" fontId="44" fillId="30" borderId="34" xfId="50" applyNumberFormat="1" applyFont="1" applyFill="1" applyBorder="1" applyProtection="1">
      <protection locked="0"/>
    </xf>
    <xf numFmtId="0" fontId="2" fillId="0" borderId="32" xfId="50" applyBorder="1" applyProtection="1">
      <protection locked="0"/>
    </xf>
    <xf numFmtId="0" fontId="2" fillId="0" borderId="33" xfId="50" applyBorder="1" applyProtection="1">
      <protection locked="0"/>
    </xf>
    <xf numFmtId="4" fontId="46" fillId="30" borderId="34" xfId="50" applyNumberFormat="1" applyFont="1" applyFill="1" applyBorder="1"/>
    <xf numFmtId="0" fontId="34" fillId="0" borderId="32" xfId="50" applyFont="1" applyBorder="1"/>
    <xf numFmtId="0" fontId="34" fillId="0" borderId="33" xfId="50" applyFont="1" applyBorder="1"/>
    <xf numFmtId="0" fontId="3" fillId="25" borderId="0" xfId="35" applyFill="1" applyBorder="1" applyAlignment="1" applyProtection="1">
      <alignment horizontal="left" vertical="top"/>
    </xf>
    <xf numFmtId="0" fontId="44" fillId="30" borderId="57" xfId="48" applyFont="1" applyFill="1" applyBorder="1"/>
    <xf numFmtId="0" fontId="1" fillId="0" borderId="43" xfId="48" applyBorder="1"/>
    <xf numFmtId="0" fontId="1" fillId="0" borderId="38" xfId="48" applyBorder="1"/>
    <xf numFmtId="14" fontId="44" fillId="30" borderId="38" xfId="48" applyNumberFormat="1" applyFont="1" applyFill="1" applyBorder="1"/>
    <xf numFmtId="0" fontId="44" fillId="30" borderId="66" xfId="48" applyFont="1" applyFill="1" applyBorder="1"/>
    <xf numFmtId="0" fontId="1" fillId="0" borderId="36" xfId="48" applyBorder="1"/>
    <xf numFmtId="0" fontId="1" fillId="0" borderId="32" xfId="48" applyBorder="1"/>
    <xf numFmtId="14" fontId="44" fillId="30" borderId="32" xfId="48" applyNumberFormat="1" applyFont="1" applyFill="1" applyBorder="1"/>
    <xf numFmtId="0" fontId="45" fillId="30" borderId="42" xfId="48" applyFont="1" applyFill="1" applyBorder="1" applyProtection="1">
      <protection locked="0"/>
    </xf>
    <xf numFmtId="0" fontId="45" fillId="30" borderId="38" xfId="48" applyFont="1" applyFill="1" applyBorder="1" applyProtection="1">
      <protection locked="0"/>
    </xf>
    <xf numFmtId="0" fontId="45" fillId="30" borderId="43" xfId="48" applyFont="1" applyFill="1" applyBorder="1" applyProtection="1">
      <protection locked="0"/>
    </xf>
    <xf numFmtId="0" fontId="44" fillId="30" borderId="64" xfId="48" applyFont="1" applyFill="1" applyBorder="1"/>
    <xf numFmtId="0" fontId="1" fillId="0" borderId="29" xfId="48" applyBorder="1"/>
    <xf numFmtId="0" fontId="44" fillId="30" borderId="64" xfId="48" applyFont="1" applyFill="1" applyBorder="1" applyAlignment="1">
      <alignment horizontal="center"/>
    </xf>
    <xf numFmtId="0" fontId="1" fillId="0" borderId="25" xfId="48" applyBorder="1" applyAlignment="1">
      <alignment horizontal="center"/>
    </xf>
    <xf numFmtId="0" fontId="1" fillId="0" borderId="29" xfId="48" applyBorder="1" applyAlignment="1">
      <alignment horizontal="center"/>
    </xf>
    <xf numFmtId="14" fontId="44" fillId="30" borderId="72" xfId="48" applyNumberFormat="1" applyFont="1" applyFill="1" applyBorder="1"/>
    <xf numFmtId="0" fontId="1" fillId="0" borderId="72" xfId="48" applyBorder="1"/>
    <xf numFmtId="0" fontId="1" fillId="0" borderId="73" xfId="48" applyBorder="1"/>
    <xf numFmtId="0" fontId="44" fillId="30" borderId="67" xfId="48" applyFont="1" applyFill="1" applyBorder="1" applyAlignment="1">
      <alignment wrapText="1"/>
    </xf>
    <xf numFmtId="0" fontId="1" fillId="30" borderId="68" xfId="48" applyFill="1" applyBorder="1" applyAlignment="1">
      <alignment wrapText="1"/>
    </xf>
    <xf numFmtId="0" fontId="1" fillId="30" borderId="69" xfId="48" applyFill="1" applyBorder="1" applyAlignment="1">
      <alignment wrapText="1"/>
    </xf>
    <xf numFmtId="0" fontId="1" fillId="30" borderId="70" xfId="48" applyFill="1" applyBorder="1" applyAlignment="1">
      <alignment wrapText="1"/>
    </xf>
    <xf numFmtId="0" fontId="1" fillId="30" borderId="0" xfId="48" applyFill="1" applyAlignment="1">
      <alignment wrapText="1"/>
    </xf>
    <xf numFmtId="0" fontId="1" fillId="30" borderId="71" xfId="48" applyFill="1" applyBorder="1" applyAlignment="1">
      <alignment wrapText="1"/>
    </xf>
    <xf numFmtId="0" fontId="1" fillId="30" borderId="70" xfId="48" applyFill="1" applyBorder="1"/>
    <xf numFmtId="0" fontId="1" fillId="30" borderId="0" xfId="48" applyFill="1"/>
    <xf numFmtId="0" fontId="1" fillId="30" borderId="71" xfId="48" applyFill="1" applyBorder="1"/>
    <xf numFmtId="0" fontId="1" fillId="30" borderId="49" xfId="48" applyFill="1" applyBorder="1"/>
    <xf numFmtId="0" fontId="1" fillId="30" borderId="72" xfId="48" applyFill="1" applyBorder="1"/>
    <xf numFmtId="0" fontId="1" fillId="30" borderId="47" xfId="48" applyFill="1" applyBorder="1"/>
    <xf numFmtId="0" fontId="44" fillId="30" borderId="34" xfId="48" applyFont="1" applyFill="1" applyBorder="1"/>
    <xf numFmtId="0" fontId="1" fillId="30" borderId="32" xfId="48" applyFill="1" applyBorder="1"/>
    <xf numFmtId="0" fontId="1" fillId="30" borderId="33" xfId="48" applyFill="1" applyBorder="1"/>
    <xf numFmtId="0" fontId="1" fillId="30" borderId="49" xfId="48" applyFill="1" applyBorder="1" applyAlignment="1">
      <alignment wrapText="1"/>
    </xf>
    <xf numFmtId="0" fontId="1" fillId="30" borderId="72" xfId="48" applyFill="1" applyBorder="1" applyAlignment="1">
      <alignment wrapText="1"/>
    </xf>
    <xf numFmtId="0" fontId="1" fillId="30" borderId="47" xfId="48" applyFill="1" applyBorder="1" applyAlignment="1">
      <alignment wrapText="1"/>
    </xf>
    <xf numFmtId="0" fontId="50" fillId="0" borderId="0" xfId="48" applyFont="1"/>
    <xf numFmtId="0" fontId="46" fillId="30" borderId="20" xfId="48" applyFont="1" applyFill="1" applyBorder="1"/>
    <xf numFmtId="0" fontId="54" fillId="0" borderId="22" xfId="48" applyFont="1" applyBorder="1"/>
    <xf numFmtId="0" fontId="46" fillId="30" borderId="20" xfId="48" applyFont="1" applyFill="1" applyBorder="1" applyAlignment="1">
      <alignment horizontal="center"/>
    </xf>
    <xf numFmtId="0" fontId="54" fillId="0" borderId="21" xfId="48" applyFont="1" applyBorder="1" applyAlignment="1">
      <alignment horizontal="center"/>
    </xf>
    <xf numFmtId="0" fontId="54" fillId="0" borderId="22" xfId="48" applyFont="1" applyBorder="1" applyAlignment="1">
      <alignment horizontal="center"/>
    </xf>
    <xf numFmtId="0" fontId="46" fillId="30" borderId="20" xfId="48" applyFont="1" applyFill="1" applyBorder="1" applyAlignment="1">
      <alignment horizontal="right"/>
    </xf>
    <xf numFmtId="0" fontId="54" fillId="0" borderId="21" xfId="48" applyFont="1" applyBorder="1" applyAlignment="1">
      <alignment horizontal="right"/>
    </xf>
    <xf numFmtId="0" fontId="54" fillId="0" borderId="22" xfId="48" applyFont="1" applyBorder="1" applyAlignment="1">
      <alignment horizontal="right"/>
    </xf>
    <xf numFmtId="0" fontId="51" fillId="30" borderId="15" xfId="48" applyFont="1" applyFill="1" applyBorder="1"/>
    <xf numFmtId="0" fontId="51" fillId="0" borderId="15" xfId="48" applyFont="1" applyBorder="1"/>
    <xf numFmtId="0" fontId="52" fillId="0" borderId="0" xfId="48" applyFont="1"/>
    <xf numFmtId="0" fontId="44" fillId="30" borderId="16" xfId="48" applyFont="1" applyFill="1" applyBorder="1" applyAlignment="1" applyProtection="1">
      <alignment wrapText="1"/>
      <protection locked="0"/>
    </xf>
    <xf numFmtId="0" fontId="45" fillId="30" borderId="17" xfId="48" applyFont="1" applyFill="1" applyBorder="1" applyProtection="1">
      <protection locked="0"/>
    </xf>
    <xf numFmtId="0" fontId="45" fillId="30" borderId="24" xfId="48" applyFont="1" applyFill="1" applyBorder="1" applyProtection="1">
      <protection locked="0"/>
    </xf>
    <xf numFmtId="0" fontId="45" fillId="30" borderId="10" xfId="48" applyFont="1" applyFill="1" applyBorder="1" applyProtection="1">
      <protection locked="0"/>
    </xf>
    <xf numFmtId="0" fontId="45" fillId="30" borderId="0" xfId="48" applyFont="1" applyFill="1" applyProtection="1">
      <protection locked="0"/>
    </xf>
    <xf numFmtId="0" fontId="45" fillId="30" borderId="30" xfId="48" applyFont="1" applyFill="1" applyBorder="1" applyProtection="1">
      <protection locked="0"/>
    </xf>
    <xf numFmtId="0" fontId="45" fillId="30" borderId="12" xfId="48" applyFont="1" applyFill="1" applyBorder="1" applyProtection="1">
      <protection locked="0"/>
    </xf>
    <xf numFmtId="0" fontId="45" fillId="30" borderId="15" xfId="48" applyFont="1" applyFill="1" applyBorder="1" applyProtection="1">
      <protection locked="0"/>
    </xf>
    <xf numFmtId="0" fontId="45" fillId="30" borderId="37" xfId="48" applyFont="1" applyFill="1" applyBorder="1" applyProtection="1">
      <protection locked="0"/>
    </xf>
    <xf numFmtId="0" fontId="46" fillId="30" borderId="25" xfId="48" applyFont="1" applyFill="1" applyBorder="1" applyProtection="1">
      <protection locked="0"/>
    </xf>
    <xf numFmtId="0" fontId="47" fillId="30" borderId="25" xfId="48" applyFont="1" applyFill="1" applyBorder="1" applyProtection="1">
      <protection locked="0"/>
    </xf>
    <xf numFmtId="0" fontId="45" fillId="30" borderId="26" xfId="48" applyFont="1" applyFill="1" applyBorder="1" applyProtection="1">
      <protection locked="0"/>
    </xf>
    <xf numFmtId="0" fontId="45" fillId="30" borderId="25" xfId="48" applyFont="1" applyFill="1" applyBorder="1" applyProtection="1">
      <protection locked="0"/>
    </xf>
    <xf numFmtId="0" fontId="45" fillId="30" borderId="27" xfId="48" applyFont="1" applyFill="1" applyBorder="1" applyProtection="1">
      <protection locked="0"/>
    </xf>
    <xf numFmtId="0" fontId="46" fillId="30" borderId="28" xfId="48" applyFont="1" applyFill="1" applyBorder="1" applyProtection="1">
      <protection locked="0"/>
    </xf>
    <xf numFmtId="0" fontId="47" fillId="30" borderId="29" xfId="48" applyFont="1" applyFill="1" applyBorder="1" applyProtection="1">
      <protection locked="0"/>
    </xf>
    <xf numFmtId="0" fontId="46" fillId="30" borderId="31" xfId="0" applyFont="1" applyFill="1" applyBorder="1" applyProtection="1">
      <protection locked="0"/>
    </xf>
    <xf numFmtId="0" fontId="45" fillId="0" borderId="32" xfId="0" applyFont="1" applyBorder="1" applyProtection="1">
      <protection locked="0"/>
    </xf>
    <xf numFmtId="0" fontId="45" fillId="0" borderId="33" xfId="0" applyFont="1" applyBorder="1" applyProtection="1">
      <protection locked="0"/>
    </xf>
    <xf numFmtId="0" fontId="45" fillId="30" borderId="34" xfId="0" applyFont="1" applyFill="1" applyBorder="1" applyProtection="1">
      <protection locked="0"/>
    </xf>
    <xf numFmtId="0" fontId="45" fillId="30" borderId="32" xfId="0" applyFont="1" applyFill="1" applyBorder="1" applyProtection="1">
      <protection locked="0"/>
    </xf>
    <xf numFmtId="0" fontId="45" fillId="30" borderId="35" xfId="0" applyFont="1" applyFill="1" applyBorder="1" applyProtection="1">
      <protection locked="0"/>
    </xf>
    <xf numFmtId="0" fontId="45" fillId="30" borderId="31" xfId="48" applyFont="1" applyFill="1" applyBorder="1" applyProtection="1">
      <protection locked="0"/>
    </xf>
    <xf numFmtId="0" fontId="45" fillId="30" borderId="32" xfId="48" applyFont="1" applyFill="1" applyBorder="1" applyProtection="1">
      <protection locked="0"/>
    </xf>
    <xf numFmtId="0" fontId="45" fillId="30" borderId="36" xfId="48" applyFont="1" applyFill="1" applyBorder="1" applyProtection="1">
      <protection locked="0"/>
    </xf>
    <xf numFmtId="0" fontId="44" fillId="30" borderId="31" xfId="0" applyFont="1" applyFill="1" applyBorder="1" applyAlignment="1" applyProtection="1">
      <alignment horizontal="center"/>
      <protection locked="0"/>
    </xf>
    <xf numFmtId="0" fontId="45" fillId="0" borderId="32" xfId="0" applyFont="1" applyBorder="1" applyAlignment="1" applyProtection="1">
      <alignment horizontal="center"/>
      <protection locked="0"/>
    </xf>
    <xf numFmtId="0" fontId="45" fillId="0" borderId="35" xfId="0" applyFont="1" applyBorder="1" applyAlignment="1" applyProtection="1">
      <alignment horizontal="center"/>
      <protection locked="0"/>
    </xf>
    <xf numFmtId="0" fontId="46" fillId="30" borderId="31" xfId="48" applyFont="1" applyFill="1" applyBorder="1" applyProtection="1">
      <protection locked="0"/>
    </xf>
    <xf numFmtId="0" fontId="47" fillId="30" borderId="32" xfId="48" applyFont="1" applyFill="1" applyBorder="1" applyProtection="1">
      <protection locked="0"/>
    </xf>
    <xf numFmtId="0" fontId="47" fillId="30" borderId="36" xfId="48" applyFont="1" applyFill="1" applyBorder="1" applyProtection="1">
      <protection locked="0"/>
    </xf>
    <xf numFmtId="0" fontId="46" fillId="30" borderId="38" xfId="48" applyFont="1" applyFill="1" applyBorder="1" applyProtection="1">
      <protection locked="0"/>
    </xf>
    <xf numFmtId="0" fontId="47" fillId="30" borderId="38" xfId="48" applyFont="1" applyFill="1" applyBorder="1" applyProtection="1">
      <protection locked="0"/>
    </xf>
    <xf numFmtId="0" fontId="47" fillId="30" borderId="39" xfId="48" applyFont="1" applyFill="1" applyBorder="1" applyProtection="1">
      <protection locked="0"/>
    </xf>
    <xf numFmtId="0" fontId="44" fillId="30" borderId="40" xfId="48" applyFont="1" applyFill="1" applyBorder="1" applyProtection="1">
      <protection locked="0"/>
    </xf>
    <xf numFmtId="0" fontId="45" fillId="30" borderId="39" xfId="48" applyFont="1" applyFill="1" applyBorder="1" applyProtection="1">
      <protection locked="0"/>
    </xf>
    <xf numFmtId="0" fontId="46" fillId="30" borderId="40" xfId="48" applyFont="1" applyFill="1" applyBorder="1" applyProtection="1">
      <protection locked="0"/>
    </xf>
    <xf numFmtId="0" fontId="46" fillId="30" borderId="39" xfId="48" applyFont="1" applyFill="1" applyBorder="1" applyProtection="1">
      <protection locked="0"/>
    </xf>
    <xf numFmtId="0" fontId="45" fillId="30" borderId="40" xfId="48" applyFont="1" applyFill="1" applyBorder="1" applyProtection="1">
      <protection locked="0"/>
    </xf>
    <xf numFmtId="0" fontId="45" fillId="30" borderId="41" xfId="48" applyFont="1" applyFill="1" applyBorder="1" applyProtection="1">
      <protection locked="0"/>
    </xf>
    <xf numFmtId="4" fontId="46" fillId="30" borderId="34" xfId="0" applyNumberFormat="1" applyFont="1" applyFill="1" applyBorder="1" applyProtection="1">
      <protection locked="0"/>
    </xf>
    <xf numFmtId="0" fontId="34" fillId="0" borderId="32" xfId="0" applyFont="1" applyBorder="1" applyProtection="1">
      <protection locked="0"/>
    </xf>
    <xf numFmtId="0" fontId="34" fillId="0" borderId="33" xfId="0" applyFont="1" applyBorder="1" applyProtection="1">
      <protection locked="0"/>
    </xf>
    <xf numFmtId="4" fontId="44" fillId="30" borderId="34" xfId="0" applyNumberFormat="1" applyFont="1" applyFill="1" applyBorder="1" applyProtection="1">
      <protection locked="0"/>
    </xf>
    <xf numFmtId="0" fontId="0" fillId="0" borderId="32" xfId="0" applyBorder="1" applyProtection="1">
      <protection locked="0"/>
    </xf>
    <xf numFmtId="0" fontId="0" fillId="0" borderId="33" xfId="0" applyBorder="1" applyProtection="1">
      <protection locked="0"/>
    </xf>
    <xf numFmtId="0" fontId="44" fillId="31" borderId="66" xfId="0" applyFont="1" applyFill="1" applyBorder="1" applyProtection="1">
      <protection locked="0"/>
    </xf>
    <xf numFmtId="0" fontId="0" fillId="31" borderId="32" xfId="0" applyFill="1" applyBorder="1" applyProtection="1">
      <protection locked="0"/>
    </xf>
    <xf numFmtId="0" fontId="0" fillId="31" borderId="33" xfId="0" applyFill="1" applyBorder="1" applyProtection="1">
      <protection locked="0"/>
    </xf>
    <xf numFmtId="0" fontId="44" fillId="31" borderId="34" xfId="0" applyFont="1" applyFill="1" applyBorder="1" applyProtection="1">
      <protection locked="0"/>
    </xf>
    <xf numFmtId="0" fontId="44" fillId="32" borderId="66" xfId="0" applyFont="1" applyFill="1" applyBorder="1" applyProtection="1">
      <protection locked="0"/>
    </xf>
    <xf numFmtId="0" fontId="0" fillId="32" borderId="32" xfId="0" applyFill="1" applyBorder="1" applyProtection="1">
      <protection locked="0"/>
    </xf>
    <xf numFmtId="0" fontId="0" fillId="32" borderId="36" xfId="0" applyFill="1" applyBorder="1" applyProtection="1">
      <protection locked="0"/>
    </xf>
    <xf numFmtId="0" fontId="44" fillId="31" borderId="32" xfId="0" applyFont="1" applyFill="1" applyBorder="1" applyProtection="1">
      <protection locked="0"/>
    </xf>
    <xf numFmtId="0" fontId="0" fillId="31" borderId="36" xfId="0" applyFill="1" applyBorder="1" applyProtection="1">
      <protection locked="0"/>
    </xf>
    <xf numFmtId="0" fontId="44" fillId="31" borderId="57" xfId="0" applyFont="1" applyFill="1" applyBorder="1" applyProtection="1">
      <protection locked="0"/>
    </xf>
    <xf numFmtId="0" fontId="0" fillId="31" borderId="38" xfId="0" applyFill="1" applyBorder="1" applyProtection="1">
      <protection locked="0"/>
    </xf>
    <xf numFmtId="0" fontId="0" fillId="31" borderId="39" xfId="0" applyFill="1" applyBorder="1" applyProtection="1">
      <protection locked="0"/>
    </xf>
    <xf numFmtId="0" fontId="44" fillId="31" borderId="40" xfId="0" applyFont="1" applyFill="1" applyBorder="1" applyProtection="1">
      <protection locked="0"/>
    </xf>
    <xf numFmtId="0" fontId="44" fillId="32" borderId="57" xfId="0" applyFont="1" applyFill="1" applyBorder="1" applyProtection="1">
      <protection locked="0"/>
    </xf>
    <xf numFmtId="0" fontId="0" fillId="32" borderId="38" xfId="0" applyFill="1" applyBorder="1" applyProtection="1">
      <protection locked="0"/>
    </xf>
    <xf numFmtId="0" fontId="0" fillId="32" borderId="43" xfId="0" applyFill="1" applyBorder="1" applyProtection="1">
      <protection locked="0"/>
    </xf>
    <xf numFmtId="0" fontId="44" fillId="31" borderId="38" xfId="0" applyFont="1" applyFill="1" applyBorder="1" applyProtection="1">
      <protection locked="0"/>
    </xf>
    <xf numFmtId="0" fontId="0" fillId="31" borderId="43" xfId="0" applyFill="1" applyBorder="1" applyProtection="1">
      <protection locked="0"/>
    </xf>
    <xf numFmtId="0" fontId="45" fillId="30" borderId="42" xfId="0" applyFont="1" applyFill="1" applyBorder="1" applyProtection="1">
      <protection locked="0"/>
    </xf>
    <xf numFmtId="0" fontId="45" fillId="30" borderId="38" xfId="0" applyFont="1" applyFill="1" applyBorder="1" applyProtection="1">
      <protection locked="0"/>
    </xf>
    <xf numFmtId="0" fontId="45" fillId="30" borderId="43" xfId="0" applyFont="1" applyFill="1" applyBorder="1" applyProtection="1">
      <protection locked="0"/>
    </xf>
    <xf numFmtId="0" fontId="44" fillId="31" borderId="64" xfId="0" applyFont="1" applyFill="1" applyBorder="1" applyProtection="1">
      <protection locked="0"/>
    </xf>
    <xf numFmtId="0" fontId="0" fillId="31" borderId="25" xfId="0" applyFill="1" applyBorder="1" applyProtection="1">
      <protection locked="0"/>
    </xf>
    <xf numFmtId="0" fontId="0" fillId="31" borderId="65" xfId="0" applyFill="1" applyBorder="1" applyProtection="1">
      <protection locked="0"/>
    </xf>
    <xf numFmtId="0" fontId="44" fillId="31" borderId="26" xfId="0" applyFont="1" applyFill="1" applyBorder="1" applyProtection="1">
      <protection locked="0"/>
    </xf>
    <xf numFmtId="0" fontId="44" fillId="32" borderId="64" xfId="0" applyFont="1" applyFill="1" applyBorder="1" applyProtection="1">
      <protection locked="0"/>
    </xf>
    <xf numFmtId="0" fontId="0" fillId="32" borderId="25" xfId="0" applyFill="1" applyBorder="1" applyProtection="1">
      <protection locked="0"/>
    </xf>
    <xf numFmtId="0" fontId="0" fillId="32" borderId="29" xfId="0" applyFill="1" applyBorder="1" applyProtection="1">
      <protection locked="0"/>
    </xf>
    <xf numFmtId="0" fontId="44" fillId="31" borderId="25" xfId="0" applyFont="1" applyFill="1" applyBorder="1" applyProtection="1">
      <protection locked="0"/>
    </xf>
    <xf numFmtId="0" fontId="0" fillId="31" borderId="29" xfId="0" applyFill="1" applyBorder="1" applyProtection="1">
      <protection locked="0"/>
    </xf>
    <xf numFmtId="0" fontId="49" fillId="30" borderId="15" xfId="0" applyFont="1" applyFill="1" applyBorder="1"/>
    <xf numFmtId="0" fontId="0" fillId="0" borderId="15" xfId="0" applyBorder="1"/>
    <xf numFmtId="0" fontId="50" fillId="0" borderId="0" xfId="0" applyFont="1"/>
    <xf numFmtId="0" fontId="44" fillId="30" borderId="16" xfId="0" applyFont="1" applyFill="1" applyBorder="1" applyAlignment="1" applyProtection="1">
      <alignment wrapText="1"/>
      <protection locked="0"/>
    </xf>
    <xf numFmtId="0" fontId="45" fillId="0" borderId="17" xfId="0" applyFont="1" applyBorder="1" applyProtection="1">
      <protection locked="0"/>
    </xf>
    <xf numFmtId="0" fontId="45" fillId="0" borderId="24" xfId="0" applyFont="1" applyBorder="1" applyProtection="1">
      <protection locked="0"/>
    </xf>
    <xf numFmtId="0" fontId="45" fillId="0" borderId="10" xfId="0" applyFont="1" applyBorder="1" applyProtection="1">
      <protection locked="0"/>
    </xf>
    <xf numFmtId="0" fontId="45" fillId="0" borderId="0" xfId="0" applyFont="1" applyProtection="1">
      <protection locked="0"/>
    </xf>
    <xf numFmtId="0" fontId="45" fillId="0" borderId="30" xfId="0" applyFont="1" applyBorder="1" applyProtection="1">
      <protection locked="0"/>
    </xf>
    <xf numFmtId="0" fontId="45" fillId="0" borderId="12" xfId="0" applyFont="1" applyBorder="1" applyProtection="1">
      <protection locked="0"/>
    </xf>
    <xf numFmtId="0" fontId="45" fillId="0" borderId="15" xfId="0" applyFont="1" applyBorder="1" applyProtection="1">
      <protection locked="0"/>
    </xf>
    <xf numFmtId="0" fontId="45" fillId="0" borderId="37" xfId="0" applyFont="1" applyBorder="1" applyProtection="1">
      <protection locked="0"/>
    </xf>
    <xf numFmtId="0" fontId="46" fillId="30" borderId="25" xfId="0" applyFont="1" applyFill="1" applyBorder="1" applyProtection="1">
      <protection locked="0"/>
    </xf>
    <xf numFmtId="0" fontId="47" fillId="30" borderId="25" xfId="0" applyFont="1" applyFill="1" applyBorder="1" applyProtection="1">
      <protection locked="0"/>
    </xf>
    <xf numFmtId="0" fontId="45" fillId="30" borderId="26" xfId="0" applyFont="1" applyFill="1" applyBorder="1" applyProtection="1">
      <protection locked="0"/>
    </xf>
    <xf numFmtId="0" fontId="45" fillId="0" borderId="25" xfId="0" applyFont="1" applyBorder="1" applyProtection="1">
      <protection locked="0"/>
    </xf>
    <xf numFmtId="0" fontId="45" fillId="0" borderId="27" xfId="0" applyFont="1" applyBorder="1" applyProtection="1">
      <protection locked="0"/>
    </xf>
    <xf numFmtId="0" fontId="46" fillId="30" borderId="28" xfId="0" applyFont="1" applyFill="1" applyBorder="1" applyProtection="1">
      <protection locked="0"/>
    </xf>
    <xf numFmtId="0" fontId="47" fillId="30" borderId="29" xfId="0" applyFont="1" applyFill="1" applyBorder="1" applyProtection="1">
      <protection locked="0"/>
    </xf>
    <xf numFmtId="0" fontId="45" fillId="30" borderId="31" xfId="0" applyFont="1" applyFill="1" applyBorder="1" applyProtection="1">
      <protection locked="0"/>
    </xf>
    <xf numFmtId="0" fontId="45" fillId="30" borderId="36" xfId="0" applyFont="1" applyFill="1" applyBorder="1" applyProtection="1">
      <protection locked="0"/>
    </xf>
    <xf numFmtId="0" fontId="47" fillId="30" borderId="32" xfId="0" applyFont="1" applyFill="1" applyBorder="1" applyProtection="1">
      <protection locked="0"/>
    </xf>
    <xf numFmtId="0" fontId="47" fillId="30" borderId="36" xfId="0" applyFont="1" applyFill="1" applyBorder="1" applyProtection="1">
      <protection locked="0"/>
    </xf>
    <xf numFmtId="0" fontId="46" fillId="30" borderId="38" xfId="0" applyFont="1" applyFill="1" applyBorder="1" applyProtection="1">
      <protection locked="0"/>
    </xf>
    <xf numFmtId="0" fontId="47" fillId="30" borderId="38" xfId="0" applyFont="1" applyFill="1" applyBorder="1" applyProtection="1">
      <protection locked="0"/>
    </xf>
    <xf numFmtId="0" fontId="47" fillId="30" borderId="39" xfId="0" applyFont="1" applyFill="1" applyBorder="1" applyProtection="1">
      <protection locked="0"/>
    </xf>
    <xf numFmtId="0" fontId="44" fillId="30" borderId="40" xfId="0" applyFont="1" applyFill="1" applyBorder="1" applyProtection="1">
      <protection locked="0"/>
    </xf>
    <xf numFmtId="0" fontId="45" fillId="0" borderId="38" xfId="0" applyFont="1" applyBorder="1" applyProtection="1">
      <protection locked="0"/>
    </xf>
    <xf numFmtId="0" fontId="45" fillId="0" borderId="39" xfId="0" applyFont="1" applyBorder="1" applyProtection="1">
      <protection locked="0"/>
    </xf>
    <xf numFmtId="0" fontId="46" fillId="30" borderId="40" xfId="0" applyFont="1" applyFill="1" applyBorder="1" applyProtection="1">
      <protection locked="0"/>
    </xf>
    <xf numFmtId="0" fontId="46" fillId="30" borderId="39" xfId="0" applyFont="1" applyFill="1" applyBorder="1" applyProtection="1">
      <protection locked="0"/>
    </xf>
    <xf numFmtId="0" fontId="45" fillId="30" borderId="40" xfId="0" applyFont="1" applyFill="1" applyBorder="1" applyProtection="1">
      <protection locked="0"/>
    </xf>
    <xf numFmtId="0" fontId="45" fillId="30" borderId="41" xfId="0" applyFont="1" applyFill="1" applyBorder="1" applyProtection="1">
      <protection locked="0"/>
    </xf>
    <xf numFmtId="0" fontId="32" fillId="24" borderId="16" xfId="0" applyFont="1" applyFill="1" applyBorder="1" applyAlignment="1">
      <alignment horizontal="center"/>
    </xf>
    <xf numFmtId="0" fontId="32" fillId="24" borderId="17" xfId="0" applyFont="1" applyFill="1" applyBorder="1" applyAlignment="1">
      <alignment horizontal="center"/>
    </xf>
    <xf numFmtId="0" fontId="32" fillId="24" borderId="14" xfId="0" applyFont="1" applyFill="1" applyBorder="1" applyAlignment="1">
      <alignment horizontal="center"/>
    </xf>
    <xf numFmtId="0" fontId="7" fillId="25" borderId="20" xfId="0" applyFont="1" applyFill="1" applyBorder="1" applyAlignment="1">
      <alignment horizontal="center"/>
    </xf>
    <xf numFmtId="0" fontId="7" fillId="25" borderId="21" xfId="0" applyFont="1" applyFill="1" applyBorder="1" applyAlignment="1">
      <alignment horizontal="center"/>
    </xf>
    <xf numFmtId="0" fontId="7" fillId="25" borderId="22" xfId="0" applyFont="1" applyFill="1" applyBorder="1" applyAlignment="1">
      <alignment horizontal="center"/>
    </xf>
    <xf numFmtId="0" fontId="11" fillId="27" borderId="0" xfId="0" applyFont="1" applyFill="1" applyAlignment="1">
      <alignment horizontal="center" textRotation="90"/>
    </xf>
    <xf numFmtId="0" fontId="30" fillId="29" borderId="16" xfId="0" applyFont="1" applyFill="1" applyBorder="1" applyAlignment="1">
      <alignment horizontal="center"/>
    </xf>
    <xf numFmtId="0" fontId="30" fillId="29" borderId="17" xfId="0" applyFont="1" applyFill="1" applyBorder="1" applyAlignment="1">
      <alignment horizontal="center"/>
    </xf>
    <xf numFmtId="0" fontId="30" fillId="29" borderId="14" xfId="0" applyFont="1" applyFill="1" applyBorder="1" applyAlignment="1">
      <alignment horizontal="center"/>
    </xf>
    <xf numFmtId="0" fontId="30" fillId="25" borderId="10" xfId="0" applyFont="1" applyFill="1" applyBorder="1" applyAlignment="1">
      <alignment horizontal="center"/>
    </xf>
    <xf numFmtId="0" fontId="30" fillId="25" borderId="0" xfId="0" applyFont="1" applyFill="1" applyAlignment="1">
      <alignment horizontal="center"/>
    </xf>
    <xf numFmtId="0" fontId="30" fillId="25" borderId="11" xfId="0" applyFont="1" applyFill="1" applyBorder="1" applyAlignment="1">
      <alignment horizontal="center"/>
    </xf>
    <xf numFmtId="0" fontId="11" fillId="27" borderId="0" xfId="0" applyFont="1" applyFill="1" applyAlignment="1">
      <alignment horizontal="center" vertical="center" textRotation="90"/>
    </xf>
    <xf numFmtId="0" fontId="2" fillId="33" borderId="66" xfId="50" applyFill="1" applyBorder="1" applyProtection="1"/>
    <xf numFmtId="0" fontId="2" fillId="33" borderId="32" xfId="50" applyFill="1" applyBorder="1" applyProtection="1"/>
    <xf numFmtId="0" fontId="2" fillId="33" borderId="36" xfId="50" applyFill="1" applyBorder="1" applyProtection="1"/>
    <xf numFmtId="0" fontId="44" fillId="33" borderId="66" xfId="0" applyFont="1" applyFill="1" applyBorder="1" applyProtection="1"/>
    <xf numFmtId="0" fontId="0" fillId="33" borderId="32" xfId="0" applyFill="1" applyBorder="1" applyProtection="1"/>
    <xf numFmtId="0" fontId="0" fillId="33" borderId="36" xfId="0" applyFill="1" applyBorder="1" applyProtection="1"/>
  </cellXfs>
  <cellStyles count="5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5" xfId="47" xr:uid="{00000000-0005-0000-0000-00001B000000}"/>
    <cellStyle name="Excel Built-in Normal" xfId="28" xr:uid="{00000000-0005-0000-0000-00001C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9" xr:uid="{EFB87A87-D145-4C1B-B182-F25D7A195540}"/>
    <cellStyle name="Input" xfId="36" builtinId="20" customBuiltin="1"/>
    <cellStyle name="Linked Cell" xfId="37" builtinId="24" customBuiltin="1"/>
    <cellStyle name="Neutral" xfId="38" builtinId="28" customBuiltin="1"/>
    <cellStyle name="Normal" xfId="0" builtinId="0"/>
    <cellStyle name="Normal 2" xfId="48" xr:uid="{1EFBA6FF-BA3D-4B58-A83C-189C38BE9D11}"/>
    <cellStyle name="Normal 3" xfId="50" xr:uid="{D44EE7BD-185C-450E-819B-13378A689DB9}"/>
    <cellStyle name="Normal_1. Contents" xfId="39" xr:uid="{00000000-0005-0000-0000-000028000000}"/>
    <cellStyle name="Normal_1. Contents 2" xfId="52" xr:uid="{2B45C7DB-9E83-40CC-BC69-6B2316AD1970}"/>
    <cellStyle name="Normal_Sheet2" xfId="40" xr:uid="{00000000-0005-0000-0000-00002A000000}"/>
    <cellStyle name="Normal_Sheet2 2" xfId="51" xr:uid="{E413CF69-A345-4780-8D15-9E0735B0D727}"/>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0"/>
  <tableStyles count="0" defaultTableStyle="TableStyleMedium2" defaultPivotStyle="PivotStyleLight16"/>
  <colors>
    <mruColors>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12</xdr:col>
      <xdr:colOff>44823</xdr:colOff>
      <xdr:row>29</xdr:row>
      <xdr:rowOff>171450</xdr:rowOff>
    </xdr:from>
    <xdr:to>
      <xdr:col>25</xdr:col>
      <xdr:colOff>76233</xdr:colOff>
      <xdr:row>41</xdr:row>
      <xdr:rowOff>152400</xdr:rowOff>
    </xdr:to>
    <xdr:pic>
      <xdr:nvPicPr>
        <xdr:cNvPr id="6" name="Picture 5">
          <a:extLst>
            <a:ext uri="{FF2B5EF4-FFF2-40B4-BE49-F238E27FC236}">
              <a16:creationId xmlns:a16="http://schemas.microsoft.com/office/drawing/2014/main" id="{D76582CC-5CAD-4837-8200-4FEC8F818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0773" y="5419725"/>
          <a:ext cx="2136435" cy="2152650"/>
        </a:xfrm>
        <a:prstGeom prst="rect">
          <a:avLst/>
        </a:prstGeom>
      </xdr:spPr>
    </xdr:pic>
    <xdr:clientData/>
  </xdr:twoCellAnchor>
  <xdr:twoCellAnchor editAs="oneCell">
    <xdr:from>
      <xdr:col>7</xdr:col>
      <xdr:colOff>38100</xdr:colOff>
      <xdr:row>18</xdr:row>
      <xdr:rowOff>93569</xdr:rowOff>
    </xdr:from>
    <xdr:to>
      <xdr:col>30</xdr:col>
      <xdr:colOff>66675</xdr:colOff>
      <xdr:row>29</xdr:row>
      <xdr:rowOff>101241</xdr:rowOff>
    </xdr:to>
    <xdr:pic>
      <xdr:nvPicPr>
        <xdr:cNvPr id="7" name="Picture 6">
          <a:extLst>
            <a:ext uri="{FF2B5EF4-FFF2-40B4-BE49-F238E27FC236}">
              <a16:creationId xmlns:a16="http://schemas.microsoft.com/office/drawing/2014/main" id="{0B742137-5024-4A03-9E1B-320A2AB4D9F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14425" y="3351119"/>
          <a:ext cx="3752850" cy="19983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44823</xdr:colOff>
      <xdr:row>29</xdr:row>
      <xdr:rowOff>171450</xdr:rowOff>
    </xdr:from>
    <xdr:to>
      <xdr:col>25</xdr:col>
      <xdr:colOff>76233</xdr:colOff>
      <xdr:row>41</xdr:row>
      <xdr:rowOff>152400</xdr:rowOff>
    </xdr:to>
    <xdr:pic>
      <xdr:nvPicPr>
        <xdr:cNvPr id="4" name="Picture 3">
          <a:extLst>
            <a:ext uri="{FF2B5EF4-FFF2-40B4-BE49-F238E27FC236}">
              <a16:creationId xmlns:a16="http://schemas.microsoft.com/office/drawing/2014/main" id="{56DF2080-95E5-426D-B8B7-6813ADCA00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95543" y="5253990"/>
          <a:ext cx="2210730" cy="2084070"/>
        </a:xfrm>
        <a:prstGeom prst="rect">
          <a:avLst/>
        </a:prstGeom>
      </xdr:spPr>
    </xdr:pic>
    <xdr:clientData/>
  </xdr:twoCellAnchor>
  <xdr:twoCellAnchor editAs="oneCell">
    <xdr:from>
      <xdr:col>7</xdr:col>
      <xdr:colOff>38100</xdr:colOff>
      <xdr:row>18</xdr:row>
      <xdr:rowOff>93569</xdr:rowOff>
    </xdr:from>
    <xdr:to>
      <xdr:col>30</xdr:col>
      <xdr:colOff>66675</xdr:colOff>
      <xdr:row>29</xdr:row>
      <xdr:rowOff>101241</xdr:rowOff>
    </xdr:to>
    <xdr:pic>
      <xdr:nvPicPr>
        <xdr:cNvPr id="5" name="Picture 4">
          <a:extLst>
            <a:ext uri="{FF2B5EF4-FFF2-40B4-BE49-F238E27FC236}">
              <a16:creationId xmlns:a16="http://schemas.microsoft.com/office/drawing/2014/main" id="{A135B938-715E-4161-8A3C-D9C3F10AE15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0620" y="3248249"/>
          <a:ext cx="3884295" cy="19355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SW%20Spreadsheets/01-Drainage/0133%20-%20Pipe%20Flow%20Calculator/0133%20-%20Pipe%20Flow%20Calculator%20-%20Single%20User%20License/0133%20-%20Pipe%20Flow%20Calculator%20(Colebrook-White)%20-%20Single%20User%20License.xls" TargetMode="External"/><Relationship Id="rId2" Type="http://schemas.microsoft.com/office/2019/04/relationships/externalLinkLongPath" Target="/SW%20Spreadsheets/01-Drainage/0133%20-%20Pipe%20Flow%20Calculator/0133%20-%20Pipe%20Flow%20Calculator%20-%20Single%20User%20License/0133%20-%20Pipe%20Flow%20Calculator%20(Colebrook-White)%20-%20Single%20User%20License.xls?6B01FE43" TargetMode="External"/><Relationship Id="rId1" Type="http://schemas.openxmlformats.org/officeDocument/2006/relationships/externalLinkPath" Target="file:///\\6B01FE43\0133%20-%20Pipe%20Flow%20Calculator%20(Colebrook-White)%20-%20Single%20User%20License.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W%20Spreadsheets/01-Drainage/0133%20-%20Pipe%20Flow%20Calculator/0133%20-%20Pipe%20Flow%20Calculator%20-%20Single%20User%20License/Colebrook-White%20Pipe%20Analysis%20(Non-Circular).xls" TargetMode="External"/><Relationship Id="rId1" Type="http://schemas.openxmlformats.org/officeDocument/2006/relationships/externalLinkPath" Target="/SW%20Spreadsheets/01-Drainage/0133%20-%20Pipe%20Flow%20Calculator/0133%20-%20Pipe%20Flow%20Calculator%20-%20Single%20User%20License/Colebrook-White%20Pipe%20Analysis%20(Non-Circ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Cover"/>
      <sheetName val="Pipe Analysis"/>
      <sheetName val="Pipe Design"/>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Arch Pipe Analysis"/>
      <sheetName val="Ellipse (H) Pipe Analysis"/>
      <sheetName val="Ellipse (V) Pipe Analysis"/>
      <sheetName val="Ovoid Pipe Analysis"/>
      <sheetName val="Non-Standard"/>
    </sheetNames>
    <sheetDataSet>
      <sheetData sheetId="0"/>
      <sheetData sheetId="1" refreshError="1"/>
      <sheetData sheetId="2" refreshError="1"/>
      <sheetData sheetId="3"/>
      <sheetData sheetId="4" refreshError="1"/>
      <sheetData sheetId="5"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ivilweb-spreadsheets.com/"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accessengineeringlibrary.com/browse/perrys-chemical-engineers-handbook-eighth-edition/p200139d89972_96001" TargetMode="External"/><Relationship Id="rId18" Type="http://schemas.openxmlformats.org/officeDocument/2006/relationships/hyperlink" Target="http://accessengineeringlibrary.com/browse/standard-handbook-for-civil-engineers/p2000a1f599721_1001" TargetMode="External"/><Relationship Id="rId26" Type="http://schemas.openxmlformats.org/officeDocument/2006/relationships/hyperlink" Target="http://accessengineeringlibrary.com/browse/marks-standard-handbook-for-mechanical-engineers-eleventh-edition/p2001147c9973_29002" TargetMode="External"/><Relationship Id="rId39" Type="http://schemas.openxmlformats.org/officeDocument/2006/relationships/hyperlink" Target="http://accessengineeringlibrary.com/browse/stormwater-collection-systems-design-handbook/p2000a1ff99718.1001?utm_source=Sharp%20Wiers%20SI&amp;utm_medium=Excel&amp;utm_content=StormwaterCollectionMays%20E18.6&amp;utm_campaign=suppress%20rectangle" TargetMode="External"/><Relationship Id="rId21" Type="http://schemas.openxmlformats.org/officeDocument/2006/relationships/hyperlink" Target="http://accessengineeringlibrary.com/browse/marks-standard-handbook-for-mechanical-engineers-eleventh-edition/p2001147c9973_29002" TargetMode="External"/><Relationship Id="rId34" Type="http://schemas.openxmlformats.org/officeDocument/2006/relationships/hyperlink" Target="http://accessengineeringlibrary.com/browse/marks-standard-handbook-for-mechanical-engineers-eleventh-edition/p2001147c9973_29002" TargetMode="External"/><Relationship Id="rId42" Type="http://schemas.openxmlformats.org/officeDocument/2006/relationships/hyperlink" Target="http://accessengineeringlibrary.com/browse/perrys-chemical-engineers-handbook-eighth-edition/p200139d899710_6001?utm_source=Sharp%20Wiers%20SI&amp;utm_medium=Excel&amp;utm_content=Perrys%2010.1.18&amp;utm_campaign=suppress%20rectangle" TargetMode="External"/><Relationship Id="rId47" Type="http://schemas.openxmlformats.org/officeDocument/2006/relationships/hyperlink" Target="http://accessengineeringlibrary.com/browse/standard-handbook-for-civil-engineers/p2000a1f599721_1001?utm_source=Open%20Channel%20US&amp;utm_medium=Excel&amp;utm_content=Ricketts%2021.6.4&amp;utm_campaign=FlowRate" TargetMode="External"/><Relationship Id="rId50" Type="http://schemas.openxmlformats.org/officeDocument/2006/relationships/drawing" Target="../drawings/drawing1.xml"/><Relationship Id="rId7" Type="http://schemas.openxmlformats.org/officeDocument/2006/relationships/hyperlink" Target="http://accessengineeringlibrary.com/browse/perrys-chemical-engineers-handbook-eighth-edition" TargetMode="External"/><Relationship Id="rId2" Type="http://schemas.openxmlformats.org/officeDocument/2006/relationships/hyperlink" Target="http://accessengineeringlibrary.com/browse/marks-standard-handbook-for-mechanical-engineers-eleventh-edition/p2001147c9973_29002" TargetMode="External"/><Relationship Id="rId16" Type="http://schemas.openxmlformats.org/officeDocument/2006/relationships/hyperlink" Target="http://accessengineeringlibrary.com/browse/standard-handbook-for-civil-engineers" TargetMode="External"/><Relationship Id="rId29" Type="http://schemas.openxmlformats.org/officeDocument/2006/relationships/hyperlink" Target="http://accessengineeringlibrary.com/browse/perrys-chemical-engineers-handbook-eighth-edition/p200139d899706_4001" TargetMode="External"/><Relationship Id="rId11" Type="http://schemas.openxmlformats.org/officeDocument/2006/relationships/hyperlink" Target="http://accessengineeringlibrary.com/browse/handbook-of-chemical-engineering-calculations-fourth-edition/c9780071768047ch06" TargetMode="External"/><Relationship Id="rId24" Type="http://schemas.openxmlformats.org/officeDocument/2006/relationships/hyperlink" Target="http://accessengineeringlibrary.com/browse/marks-standard-handbook-for-mechanical-engineers-eleventh-edition" TargetMode="External"/><Relationship Id="rId32" Type="http://schemas.openxmlformats.org/officeDocument/2006/relationships/hyperlink" Target="http://accessengineeringlibrary.com/browse/standard-handbook-for-civil-engineers/p2000a1f599721_1001" TargetMode="External"/><Relationship Id="rId37" Type="http://schemas.openxmlformats.org/officeDocument/2006/relationships/hyperlink" Target="http://accessengineeringlibrary.com/browse/perrys-chemical-engineers-handbook-eighth-edition/p200139d899706_4001" TargetMode="External"/><Relationship Id="rId40" Type="http://schemas.openxmlformats.org/officeDocument/2006/relationships/hyperlink" Target="http://accessengineeringlibrary.com/browse/marks-standard-handbook-for-mechanical-engineers-eleventh-edition/p2001147c9973_29002" TargetMode="External"/><Relationship Id="rId45" Type="http://schemas.openxmlformats.org/officeDocument/2006/relationships/hyperlink" Target="http://accessengineeringlibrary.com/browse/stormwater-collection-systems-design-handbook/p2000a1ff99718.1001?utm_source=Sharp%20Wiers%20SI&amp;utm_medium=Excel&amp;utm_content=StormwaterCollectionMays%2018.4&amp;utm_campaign=suppress%20rectangle" TargetMode="External"/><Relationship Id="rId5" Type="http://schemas.openxmlformats.org/officeDocument/2006/relationships/hyperlink" Target="http://accessengineeringlibrary.com/browse/marks-standard-handbook-for-mechanical-engineers-eleventh-edition" TargetMode="External"/><Relationship Id="rId15" Type="http://schemas.openxmlformats.org/officeDocument/2006/relationships/hyperlink" Target="http://accessengineeringlibrary.com/browse/marks-standard-handbook-for-mechanical-engineers-eleventh-edition" TargetMode="External"/><Relationship Id="rId23" Type="http://schemas.openxmlformats.org/officeDocument/2006/relationships/hyperlink" Target="http://accessengineeringlibrary.com/browse/standard-handbook-for-civil-engineers/p2000a1f599721_1001" TargetMode="External"/><Relationship Id="rId28" Type="http://schemas.openxmlformats.org/officeDocument/2006/relationships/hyperlink" Target="http://accessengineeringlibrary.com/browse/standard-handbook-for-civil-engineers/p2000a1f599721_1001" TargetMode="External"/><Relationship Id="rId36" Type="http://schemas.openxmlformats.org/officeDocument/2006/relationships/hyperlink" Target="http://accessengineeringlibrary.com/browse/standard-handbook-for-civil-engineers" TargetMode="External"/><Relationship Id="rId49" Type="http://schemas.openxmlformats.org/officeDocument/2006/relationships/printerSettings" Target="../printerSettings/printerSettings2.bin"/><Relationship Id="rId10" Type="http://schemas.openxmlformats.org/officeDocument/2006/relationships/hyperlink" Target="http://accessengineeringlibrary.com/browse/perrys-chemical-engineers-handbook-eighth-edition/p200139d899706_4001" TargetMode="External"/><Relationship Id="rId19" Type="http://schemas.openxmlformats.org/officeDocument/2006/relationships/hyperlink" Target="http://accessengineeringlibrary.com/browse/marks-standard-handbook-for-mechanical-engineers-eleventh-edition/p2001147c9973_29002" TargetMode="External"/><Relationship Id="rId31" Type="http://schemas.openxmlformats.org/officeDocument/2006/relationships/hyperlink" Target="http://accessengineeringlibrary.com/browse/marks-standard-handbook-for-mechanical-engineers-eleventh-edition/p2001147c9973_29002" TargetMode="External"/><Relationship Id="rId44" Type="http://schemas.openxmlformats.org/officeDocument/2006/relationships/hyperlink" Target="http://accessengineeringlibrary.com/browse/civil-engineering-formulas-second-edition/p20019d2e9970291001?utm_source=Sharp%20Wiers%20SI&amp;utm_medium=Excel&amp;utm_content=CivilEngFormulas%2012.20&amp;utm_campaign=suppress%20rectangle" TargetMode="External"/><Relationship Id="rId4" Type="http://schemas.openxmlformats.org/officeDocument/2006/relationships/hyperlink" Target="http://accessengineeringlibrary.com/browse/marks-standard-handbook-for-mechanical-engineers-eleventh-edition/p2001147c9973_29002" TargetMode="External"/><Relationship Id="rId9" Type="http://schemas.openxmlformats.org/officeDocument/2006/relationships/hyperlink" Target="http://accessengineeringlibrary.com/maps/fluid-flow" TargetMode="External"/><Relationship Id="rId14" Type="http://schemas.openxmlformats.org/officeDocument/2006/relationships/hyperlink" Target="http://accessengineeringlibrary.com/browse/perrys-chemical-engineers-handbook-eighth-edition/p200139d89972_420001" TargetMode="External"/><Relationship Id="rId22" Type="http://schemas.openxmlformats.org/officeDocument/2006/relationships/hyperlink" Target="http://accessengineeringlibrary.com/browse/standard-handbook-for-civil-engineers" TargetMode="External"/><Relationship Id="rId27" Type="http://schemas.openxmlformats.org/officeDocument/2006/relationships/hyperlink" Target="http://accessengineeringlibrary.com/browse/standard-handbook-for-civil-engineers" TargetMode="External"/><Relationship Id="rId30" Type="http://schemas.openxmlformats.org/officeDocument/2006/relationships/hyperlink" Target="http://accessengineeringlibrary.com/browse/perrys-chemical-engineers-handbook-eighth-edition/p200139d899706_4001" TargetMode="External"/><Relationship Id="rId35" Type="http://schemas.openxmlformats.org/officeDocument/2006/relationships/hyperlink" Target="http://accessengineeringlibrary.com/browse/marks-standard-handbook-for-mechanical-engineers-eleventh-edition/p2001147c9973_29002" TargetMode="External"/><Relationship Id="rId43" Type="http://schemas.openxmlformats.org/officeDocument/2006/relationships/hyperlink" Target="http://accessengineeringlibrary.com/browse/marks-standard-handbook-for-mechanical-engineers-eleventh-edition/p2001147c9973_29002" TargetMode="External"/><Relationship Id="rId48" Type="http://schemas.openxmlformats.org/officeDocument/2006/relationships/hyperlink" Target="http://accessengineeringlibrary.com/browse/civil-engineering-all-in-one-pe-exam-guide-breadth-and-depth-third-edition/c9780071821957ch303?utm_source=Sharp%20Wiers%20SI&amp;utm_medium=Excel&amp;utm_content=Goswami%20303.19.1" TargetMode="External"/><Relationship Id="rId8" Type="http://schemas.openxmlformats.org/officeDocument/2006/relationships/hyperlink" Target="http://accessengineeringlibrary.com/maps/fluid-flow" TargetMode="External"/><Relationship Id="rId3" Type="http://schemas.openxmlformats.org/officeDocument/2006/relationships/hyperlink" Target="http://accessengineeringlibrary.com/browse/marks-standard-handbook-for-mechanical-engineers-eleventh-edition/p2001147c9973_29002" TargetMode="External"/><Relationship Id="rId12" Type="http://schemas.openxmlformats.org/officeDocument/2006/relationships/hyperlink" Target="http://accessengineeringlibrary.com/browse/marks-standard-handbook-for-mechanical-engineers-eleventh-edition/p2001147c9973_29002" TargetMode="External"/><Relationship Id="rId17" Type="http://schemas.openxmlformats.org/officeDocument/2006/relationships/hyperlink" Target="http://accessengineeringlibrary.com/browse/marks-standard-handbook-for-mechanical-engineers-eleventh-edition/p2001147c9973_29002" TargetMode="External"/><Relationship Id="rId25" Type="http://schemas.openxmlformats.org/officeDocument/2006/relationships/hyperlink" Target="http://accessengineeringlibrary.com/browse/marks-standard-handbook-for-mechanical-engineers-eleventh-edition/p2001147c9973_29002" TargetMode="External"/><Relationship Id="rId33" Type="http://schemas.openxmlformats.org/officeDocument/2006/relationships/hyperlink" Target="http://accessengineeringlibrary.com/browse/marks-standard-handbook-for-mechanical-engineers-eleventh-edition" TargetMode="External"/><Relationship Id="rId38" Type="http://schemas.openxmlformats.org/officeDocument/2006/relationships/hyperlink" Target="http://accessengineeringlibrary.com/browse/perrys-chemical-engineers-handbook-eighth-edition/p200139d899706_4001" TargetMode="External"/><Relationship Id="rId46" Type="http://schemas.openxmlformats.org/officeDocument/2006/relationships/hyperlink" Target="http://accessengineeringlibrary.com/browse/standard-handbook-for-civil-engineers/p2000a1f599721_1001" TargetMode="External"/><Relationship Id="rId20" Type="http://schemas.openxmlformats.org/officeDocument/2006/relationships/hyperlink" Target="http://accessengineeringlibrary.com/browse/marks-standard-handbook-for-mechanical-engineers-eleventh-edition" TargetMode="External"/><Relationship Id="rId41" Type="http://schemas.openxmlformats.org/officeDocument/2006/relationships/hyperlink" Target="http://accessengineeringlibrary.com/browse/perrys-chemical-engineers-handbook-eighth-edition/p200139d899706_4001" TargetMode="External"/><Relationship Id="rId1" Type="http://schemas.openxmlformats.org/officeDocument/2006/relationships/hyperlink" Target="http://accessengineeringlibrary.com/browse/marks-standard-handbook-for-mechanical-engineers-eleventh-edition/p2001147c9973_29002" TargetMode="External"/><Relationship Id="rId6" Type="http://schemas.openxmlformats.org/officeDocument/2006/relationships/hyperlink" Target="http://accessengineeringlibrary.com/browse/perrys-chemical-engineers-handbook-eighth-edition"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accessengineeringlibrary.com/browse/perrys-chemical-engineers-handbook-eighth-edition/p200139d89972_96001" TargetMode="External"/><Relationship Id="rId18" Type="http://schemas.openxmlformats.org/officeDocument/2006/relationships/hyperlink" Target="http://accessengineeringlibrary.com/browse/standard-handbook-for-civil-engineers/p2000a1f599721_1001" TargetMode="External"/><Relationship Id="rId26" Type="http://schemas.openxmlformats.org/officeDocument/2006/relationships/hyperlink" Target="http://accessengineeringlibrary.com/browse/marks-standard-handbook-for-mechanical-engineers-eleventh-edition/p2001147c9973_29002" TargetMode="External"/><Relationship Id="rId39" Type="http://schemas.openxmlformats.org/officeDocument/2006/relationships/hyperlink" Target="http://accessengineeringlibrary.com/browse/stormwater-collection-systems-design-handbook/p2000a1ff99718.1001?utm_source=Sharp%20Wiers%20SI&amp;utm_medium=Excel&amp;utm_content=StormwaterCollectionMays%20E18.6&amp;utm_campaign=suppress%20rectangle" TargetMode="External"/><Relationship Id="rId21" Type="http://schemas.openxmlformats.org/officeDocument/2006/relationships/hyperlink" Target="http://accessengineeringlibrary.com/browse/marks-standard-handbook-for-mechanical-engineers-eleventh-edition/p2001147c9973_29002" TargetMode="External"/><Relationship Id="rId34" Type="http://schemas.openxmlformats.org/officeDocument/2006/relationships/hyperlink" Target="http://accessengineeringlibrary.com/browse/marks-standard-handbook-for-mechanical-engineers-eleventh-edition/p2001147c9973_29002" TargetMode="External"/><Relationship Id="rId42" Type="http://schemas.openxmlformats.org/officeDocument/2006/relationships/hyperlink" Target="http://accessengineeringlibrary.com/browse/perrys-chemical-engineers-handbook-eighth-edition/p200139d899710_6001?utm_source=Sharp%20Wiers%20SI&amp;utm_medium=Excel&amp;utm_content=Perrys%2010.1.18&amp;utm_campaign=suppress%20rectangle" TargetMode="External"/><Relationship Id="rId47" Type="http://schemas.openxmlformats.org/officeDocument/2006/relationships/hyperlink" Target="http://accessengineeringlibrary.com/browse/standard-handbook-for-civil-engineers/p2000a1f599721_1001?utm_source=Open%20Channel%20US&amp;utm_medium=Excel&amp;utm_content=Ricketts%2021.6.4&amp;utm_campaign=FlowRate" TargetMode="External"/><Relationship Id="rId50" Type="http://schemas.openxmlformats.org/officeDocument/2006/relationships/drawing" Target="../drawings/drawing2.xml"/><Relationship Id="rId7" Type="http://schemas.openxmlformats.org/officeDocument/2006/relationships/hyperlink" Target="http://accessengineeringlibrary.com/browse/perrys-chemical-engineers-handbook-eighth-edition" TargetMode="External"/><Relationship Id="rId2" Type="http://schemas.openxmlformats.org/officeDocument/2006/relationships/hyperlink" Target="http://accessengineeringlibrary.com/browse/marks-standard-handbook-for-mechanical-engineers-eleventh-edition/p2001147c9973_29002" TargetMode="External"/><Relationship Id="rId16" Type="http://schemas.openxmlformats.org/officeDocument/2006/relationships/hyperlink" Target="http://accessengineeringlibrary.com/browse/standard-handbook-for-civil-engineers" TargetMode="External"/><Relationship Id="rId29" Type="http://schemas.openxmlformats.org/officeDocument/2006/relationships/hyperlink" Target="http://accessengineeringlibrary.com/browse/perrys-chemical-engineers-handbook-eighth-edition/p200139d899706_4001" TargetMode="External"/><Relationship Id="rId11" Type="http://schemas.openxmlformats.org/officeDocument/2006/relationships/hyperlink" Target="http://accessengineeringlibrary.com/browse/handbook-of-chemical-engineering-calculations-fourth-edition/c9780071768047ch06" TargetMode="External"/><Relationship Id="rId24" Type="http://schemas.openxmlformats.org/officeDocument/2006/relationships/hyperlink" Target="http://accessengineeringlibrary.com/browse/marks-standard-handbook-for-mechanical-engineers-eleventh-edition" TargetMode="External"/><Relationship Id="rId32" Type="http://schemas.openxmlformats.org/officeDocument/2006/relationships/hyperlink" Target="http://accessengineeringlibrary.com/browse/standard-handbook-for-civil-engineers/p2000a1f599721_1001" TargetMode="External"/><Relationship Id="rId37" Type="http://schemas.openxmlformats.org/officeDocument/2006/relationships/hyperlink" Target="http://accessengineeringlibrary.com/browse/perrys-chemical-engineers-handbook-eighth-edition/p200139d899706_4001" TargetMode="External"/><Relationship Id="rId40" Type="http://schemas.openxmlformats.org/officeDocument/2006/relationships/hyperlink" Target="http://accessengineeringlibrary.com/browse/marks-standard-handbook-for-mechanical-engineers-eleventh-edition/p2001147c9973_29002" TargetMode="External"/><Relationship Id="rId45" Type="http://schemas.openxmlformats.org/officeDocument/2006/relationships/hyperlink" Target="http://accessengineeringlibrary.com/browse/stormwater-collection-systems-design-handbook/p2000a1ff99718.1001?utm_source=Sharp%20Wiers%20SI&amp;utm_medium=Excel&amp;utm_content=StormwaterCollectionMays%2018.4&amp;utm_campaign=suppress%20rectangle" TargetMode="External"/><Relationship Id="rId5" Type="http://schemas.openxmlformats.org/officeDocument/2006/relationships/hyperlink" Target="http://accessengineeringlibrary.com/browse/marks-standard-handbook-for-mechanical-engineers-eleventh-edition" TargetMode="External"/><Relationship Id="rId15" Type="http://schemas.openxmlformats.org/officeDocument/2006/relationships/hyperlink" Target="http://accessengineeringlibrary.com/browse/marks-standard-handbook-for-mechanical-engineers-eleventh-edition" TargetMode="External"/><Relationship Id="rId23" Type="http://schemas.openxmlformats.org/officeDocument/2006/relationships/hyperlink" Target="http://accessengineeringlibrary.com/browse/standard-handbook-for-civil-engineers/p2000a1f599721_1001" TargetMode="External"/><Relationship Id="rId28" Type="http://schemas.openxmlformats.org/officeDocument/2006/relationships/hyperlink" Target="http://accessengineeringlibrary.com/browse/standard-handbook-for-civil-engineers/p2000a1f599721_1001" TargetMode="External"/><Relationship Id="rId36" Type="http://schemas.openxmlformats.org/officeDocument/2006/relationships/hyperlink" Target="http://accessengineeringlibrary.com/browse/standard-handbook-for-civil-engineers" TargetMode="External"/><Relationship Id="rId49" Type="http://schemas.openxmlformats.org/officeDocument/2006/relationships/printerSettings" Target="../printerSettings/printerSettings3.bin"/><Relationship Id="rId10" Type="http://schemas.openxmlformats.org/officeDocument/2006/relationships/hyperlink" Target="http://accessengineeringlibrary.com/browse/perrys-chemical-engineers-handbook-eighth-edition/p200139d899706_4001" TargetMode="External"/><Relationship Id="rId19" Type="http://schemas.openxmlformats.org/officeDocument/2006/relationships/hyperlink" Target="http://accessengineeringlibrary.com/browse/marks-standard-handbook-for-mechanical-engineers-eleventh-edition/p2001147c9973_29002" TargetMode="External"/><Relationship Id="rId31" Type="http://schemas.openxmlformats.org/officeDocument/2006/relationships/hyperlink" Target="http://accessengineeringlibrary.com/browse/marks-standard-handbook-for-mechanical-engineers-eleventh-edition/p2001147c9973_29002" TargetMode="External"/><Relationship Id="rId44" Type="http://schemas.openxmlformats.org/officeDocument/2006/relationships/hyperlink" Target="http://accessengineeringlibrary.com/browse/civil-engineering-formulas-second-edition/p20019d2e9970291001?utm_source=Sharp%20Wiers%20SI&amp;utm_medium=Excel&amp;utm_content=CivilEngFormulas%2012.20&amp;utm_campaign=suppress%20rectangle" TargetMode="External"/><Relationship Id="rId4" Type="http://schemas.openxmlformats.org/officeDocument/2006/relationships/hyperlink" Target="http://accessengineeringlibrary.com/browse/marks-standard-handbook-for-mechanical-engineers-eleventh-edition/p2001147c9973_29002" TargetMode="External"/><Relationship Id="rId9" Type="http://schemas.openxmlformats.org/officeDocument/2006/relationships/hyperlink" Target="http://accessengineeringlibrary.com/maps/fluid-flow" TargetMode="External"/><Relationship Id="rId14" Type="http://schemas.openxmlformats.org/officeDocument/2006/relationships/hyperlink" Target="http://accessengineeringlibrary.com/browse/perrys-chemical-engineers-handbook-eighth-edition/p200139d89972_420001" TargetMode="External"/><Relationship Id="rId22" Type="http://schemas.openxmlformats.org/officeDocument/2006/relationships/hyperlink" Target="http://accessengineeringlibrary.com/browse/standard-handbook-for-civil-engineers" TargetMode="External"/><Relationship Id="rId27" Type="http://schemas.openxmlformats.org/officeDocument/2006/relationships/hyperlink" Target="http://accessengineeringlibrary.com/browse/standard-handbook-for-civil-engineers" TargetMode="External"/><Relationship Id="rId30" Type="http://schemas.openxmlformats.org/officeDocument/2006/relationships/hyperlink" Target="http://accessengineeringlibrary.com/browse/perrys-chemical-engineers-handbook-eighth-edition/p200139d899706_4001" TargetMode="External"/><Relationship Id="rId35" Type="http://schemas.openxmlformats.org/officeDocument/2006/relationships/hyperlink" Target="http://accessengineeringlibrary.com/browse/marks-standard-handbook-for-mechanical-engineers-eleventh-edition/p2001147c9973_29002" TargetMode="External"/><Relationship Id="rId43" Type="http://schemas.openxmlformats.org/officeDocument/2006/relationships/hyperlink" Target="http://accessengineeringlibrary.com/browse/marks-standard-handbook-for-mechanical-engineers-eleventh-edition/p2001147c9973_29002" TargetMode="External"/><Relationship Id="rId48" Type="http://schemas.openxmlformats.org/officeDocument/2006/relationships/hyperlink" Target="http://accessengineeringlibrary.com/browse/civil-engineering-all-in-one-pe-exam-guide-breadth-and-depth-third-edition/c9780071821957ch303?utm_source=Sharp%20Wiers%20SI&amp;utm_medium=Excel&amp;utm_content=Goswami%20303.19.1" TargetMode="External"/><Relationship Id="rId8" Type="http://schemas.openxmlformats.org/officeDocument/2006/relationships/hyperlink" Target="http://accessengineeringlibrary.com/maps/fluid-flow" TargetMode="External"/><Relationship Id="rId3" Type="http://schemas.openxmlformats.org/officeDocument/2006/relationships/hyperlink" Target="http://accessengineeringlibrary.com/browse/marks-standard-handbook-for-mechanical-engineers-eleventh-edition/p2001147c9973_29002" TargetMode="External"/><Relationship Id="rId12" Type="http://schemas.openxmlformats.org/officeDocument/2006/relationships/hyperlink" Target="http://accessengineeringlibrary.com/browse/marks-standard-handbook-for-mechanical-engineers-eleventh-edition/p2001147c9973_29002" TargetMode="External"/><Relationship Id="rId17" Type="http://schemas.openxmlformats.org/officeDocument/2006/relationships/hyperlink" Target="http://accessengineeringlibrary.com/browse/marks-standard-handbook-for-mechanical-engineers-eleventh-edition/p2001147c9973_29002" TargetMode="External"/><Relationship Id="rId25" Type="http://schemas.openxmlformats.org/officeDocument/2006/relationships/hyperlink" Target="http://accessengineeringlibrary.com/browse/marks-standard-handbook-for-mechanical-engineers-eleventh-edition/p2001147c9973_29002" TargetMode="External"/><Relationship Id="rId33" Type="http://schemas.openxmlformats.org/officeDocument/2006/relationships/hyperlink" Target="http://accessengineeringlibrary.com/browse/marks-standard-handbook-for-mechanical-engineers-eleventh-edition" TargetMode="External"/><Relationship Id="rId38" Type="http://schemas.openxmlformats.org/officeDocument/2006/relationships/hyperlink" Target="http://accessengineeringlibrary.com/browse/perrys-chemical-engineers-handbook-eighth-edition/p200139d899706_4001" TargetMode="External"/><Relationship Id="rId46" Type="http://schemas.openxmlformats.org/officeDocument/2006/relationships/hyperlink" Target="http://accessengineeringlibrary.com/browse/standard-handbook-for-civil-engineers/p2000a1f599721_1001" TargetMode="External"/><Relationship Id="rId20" Type="http://schemas.openxmlformats.org/officeDocument/2006/relationships/hyperlink" Target="http://accessengineeringlibrary.com/browse/marks-standard-handbook-for-mechanical-engineers-eleventh-edition" TargetMode="External"/><Relationship Id="rId41" Type="http://schemas.openxmlformats.org/officeDocument/2006/relationships/hyperlink" Target="http://accessengineeringlibrary.com/browse/perrys-chemical-engineers-handbook-eighth-edition/p200139d899706_4001" TargetMode="External"/><Relationship Id="rId1" Type="http://schemas.openxmlformats.org/officeDocument/2006/relationships/hyperlink" Target="http://accessengineeringlibrary.com/browse/marks-standard-handbook-for-mechanical-engineers-eleventh-edition/p2001147c9973_29002" TargetMode="External"/><Relationship Id="rId6" Type="http://schemas.openxmlformats.org/officeDocument/2006/relationships/hyperlink" Target="http://accessengineeringlibrary.com/browse/perrys-chemical-engineers-handbook-eighth-edi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99F73-97C2-4119-8262-8E93AEB3D3F1}">
  <dimension ref="A1:CN105"/>
  <sheetViews>
    <sheetView tabSelected="1" view="pageBreakPreview" zoomScaleNormal="100" zoomScaleSheetLayoutView="100" workbookViewId="0">
      <selection activeCell="M3" sqref="M3:AE3"/>
    </sheetView>
  </sheetViews>
  <sheetFormatPr defaultRowHeight="14.4"/>
  <cols>
    <col min="1" max="1" width="1" style="175" customWidth="1"/>
    <col min="2" max="36" width="2.44140625" style="175" customWidth="1"/>
    <col min="37" max="92" width="9.109375" style="175"/>
    <col min="93" max="256" width="9.109375" style="176"/>
    <col min="257" max="257" width="1" style="176" customWidth="1"/>
    <col min="258" max="292" width="2.44140625" style="176" customWidth="1"/>
    <col min="293" max="512" width="9.109375" style="176"/>
    <col min="513" max="513" width="1" style="176" customWidth="1"/>
    <col min="514" max="548" width="2.44140625" style="176" customWidth="1"/>
    <col min="549" max="768" width="9.109375" style="176"/>
    <col min="769" max="769" width="1" style="176" customWidth="1"/>
    <col min="770" max="804" width="2.44140625" style="176" customWidth="1"/>
    <col min="805" max="1024" width="9.109375" style="176"/>
    <col min="1025" max="1025" width="1" style="176" customWidth="1"/>
    <col min="1026" max="1060" width="2.44140625" style="176" customWidth="1"/>
    <col min="1061" max="1280" width="9.109375" style="176"/>
    <col min="1281" max="1281" width="1" style="176" customWidth="1"/>
    <col min="1282" max="1316" width="2.44140625" style="176" customWidth="1"/>
    <col min="1317" max="1536" width="9.109375" style="176"/>
    <col min="1537" max="1537" width="1" style="176" customWidth="1"/>
    <col min="1538" max="1572" width="2.44140625" style="176" customWidth="1"/>
    <col min="1573" max="1792" width="9.109375" style="176"/>
    <col min="1793" max="1793" width="1" style="176" customWidth="1"/>
    <col min="1794" max="1828" width="2.44140625" style="176" customWidth="1"/>
    <col min="1829" max="2048" width="9.109375" style="176"/>
    <col min="2049" max="2049" width="1" style="176" customWidth="1"/>
    <col min="2050" max="2084" width="2.44140625" style="176" customWidth="1"/>
    <col min="2085" max="2304" width="9.109375" style="176"/>
    <col min="2305" max="2305" width="1" style="176" customWidth="1"/>
    <col min="2306" max="2340" width="2.44140625" style="176" customWidth="1"/>
    <col min="2341" max="2560" width="9.109375" style="176"/>
    <col min="2561" max="2561" width="1" style="176" customWidth="1"/>
    <col min="2562" max="2596" width="2.44140625" style="176" customWidth="1"/>
    <col min="2597" max="2816" width="9.109375" style="176"/>
    <col min="2817" max="2817" width="1" style="176" customWidth="1"/>
    <col min="2818" max="2852" width="2.44140625" style="176" customWidth="1"/>
    <col min="2853" max="3072" width="9.109375" style="176"/>
    <col min="3073" max="3073" width="1" style="176" customWidth="1"/>
    <col min="3074" max="3108" width="2.44140625" style="176" customWidth="1"/>
    <col min="3109" max="3328" width="9.109375" style="176"/>
    <col min="3329" max="3329" width="1" style="176" customWidth="1"/>
    <col min="3330" max="3364" width="2.44140625" style="176" customWidth="1"/>
    <col min="3365" max="3584" width="9.109375" style="176"/>
    <col min="3585" max="3585" width="1" style="176" customWidth="1"/>
    <col min="3586" max="3620" width="2.44140625" style="176" customWidth="1"/>
    <col min="3621" max="3840" width="9.109375" style="176"/>
    <col min="3841" max="3841" width="1" style="176" customWidth="1"/>
    <col min="3842" max="3876" width="2.44140625" style="176" customWidth="1"/>
    <col min="3877" max="4096" width="9.109375" style="176"/>
    <col min="4097" max="4097" width="1" style="176" customWidth="1"/>
    <col min="4098" max="4132" width="2.44140625" style="176" customWidth="1"/>
    <col min="4133" max="4352" width="9.109375" style="176"/>
    <col min="4353" max="4353" width="1" style="176" customWidth="1"/>
    <col min="4354" max="4388" width="2.44140625" style="176" customWidth="1"/>
    <col min="4389" max="4608" width="9.109375" style="176"/>
    <col min="4609" max="4609" width="1" style="176" customWidth="1"/>
    <col min="4610" max="4644" width="2.44140625" style="176" customWidth="1"/>
    <col min="4645" max="4864" width="9.109375" style="176"/>
    <col min="4865" max="4865" width="1" style="176" customWidth="1"/>
    <col min="4866" max="4900" width="2.44140625" style="176" customWidth="1"/>
    <col min="4901" max="5120" width="9.109375" style="176"/>
    <col min="5121" max="5121" width="1" style="176" customWidth="1"/>
    <col min="5122" max="5156" width="2.44140625" style="176" customWidth="1"/>
    <col min="5157" max="5376" width="9.109375" style="176"/>
    <col min="5377" max="5377" width="1" style="176" customWidth="1"/>
    <col min="5378" max="5412" width="2.44140625" style="176" customWidth="1"/>
    <col min="5413" max="5632" width="9.109375" style="176"/>
    <col min="5633" max="5633" width="1" style="176" customWidth="1"/>
    <col min="5634" max="5668" width="2.44140625" style="176" customWidth="1"/>
    <col min="5669" max="5888" width="9.109375" style="176"/>
    <col min="5889" max="5889" width="1" style="176" customWidth="1"/>
    <col min="5890" max="5924" width="2.44140625" style="176" customWidth="1"/>
    <col min="5925" max="6144" width="9.109375" style="176"/>
    <col min="6145" max="6145" width="1" style="176" customWidth="1"/>
    <col min="6146" max="6180" width="2.44140625" style="176" customWidth="1"/>
    <col min="6181" max="6400" width="9.109375" style="176"/>
    <col min="6401" max="6401" width="1" style="176" customWidth="1"/>
    <col min="6402" max="6436" width="2.44140625" style="176" customWidth="1"/>
    <col min="6437" max="6656" width="9.109375" style="176"/>
    <col min="6657" max="6657" width="1" style="176" customWidth="1"/>
    <col min="6658" max="6692" width="2.44140625" style="176" customWidth="1"/>
    <col min="6693" max="6912" width="9.109375" style="176"/>
    <col min="6913" max="6913" width="1" style="176" customWidth="1"/>
    <col min="6914" max="6948" width="2.44140625" style="176" customWidth="1"/>
    <col min="6949" max="7168" width="9.109375" style="176"/>
    <col min="7169" max="7169" width="1" style="176" customWidth="1"/>
    <col min="7170" max="7204" width="2.44140625" style="176" customWidth="1"/>
    <col min="7205" max="7424" width="9.109375" style="176"/>
    <col min="7425" max="7425" width="1" style="176" customWidth="1"/>
    <col min="7426" max="7460" width="2.44140625" style="176" customWidth="1"/>
    <col min="7461" max="7680" width="9.109375" style="176"/>
    <col min="7681" max="7681" width="1" style="176" customWidth="1"/>
    <col min="7682" max="7716" width="2.44140625" style="176" customWidth="1"/>
    <col min="7717" max="7936" width="9.109375" style="176"/>
    <col min="7937" max="7937" width="1" style="176" customWidth="1"/>
    <col min="7938" max="7972" width="2.44140625" style="176" customWidth="1"/>
    <col min="7973" max="8192" width="9.109375" style="176"/>
    <col min="8193" max="8193" width="1" style="176" customWidth="1"/>
    <col min="8194" max="8228" width="2.44140625" style="176" customWidth="1"/>
    <col min="8229" max="8448" width="9.109375" style="176"/>
    <col min="8449" max="8449" width="1" style="176" customWidth="1"/>
    <col min="8450" max="8484" width="2.44140625" style="176" customWidth="1"/>
    <col min="8485" max="8704" width="9.109375" style="176"/>
    <col min="8705" max="8705" width="1" style="176" customWidth="1"/>
    <col min="8706" max="8740" width="2.44140625" style="176" customWidth="1"/>
    <col min="8741" max="8960" width="9.109375" style="176"/>
    <col min="8961" max="8961" width="1" style="176" customWidth="1"/>
    <col min="8962" max="8996" width="2.44140625" style="176" customWidth="1"/>
    <col min="8997" max="9216" width="9.109375" style="176"/>
    <col min="9217" max="9217" width="1" style="176" customWidth="1"/>
    <col min="9218" max="9252" width="2.44140625" style="176" customWidth="1"/>
    <col min="9253" max="9472" width="9.109375" style="176"/>
    <col min="9473" max="9473" width="1" style="176" customWidth="1"/>
    <col min="9474" max="9508" width="2.44140625" style="176" customWidth="1"/>
    <col min="9509" max="9728" width="9.109375" style="176"/>
    <col min="9729" max="9729" width="1" style="176" customWidth="1"/>
    <col min="9730" max="9764" width="2.44140625" style="176" customWidth="1"/>
    <col min="9765" max="9984" width="9.109375" style="176"/>
    <col min="9985" max="9985" width="1" style="176" customWidth="1"/>
    <col min="9986" max="10020" width="2.44140625" style="176" customWidth="1"/>
    <col min="10021" max="10240" width="9.109375" style="176"/>
    <col min="10241" max="10241" width="1" style="176" customWidth="1"/>
    <col min="10242" max="10276" width="2.44140625" style="176" customWidth="1"/>
    <col min="10277" max="10496" width="9.109375" style="176"/>
    <col min="10497" max="10497" width="1" style="176" customWidth="1"/>
    <col min="10498" max="10532" width="2.44140625" style="176" customWidth="1"/>
    <col min="10533" max="10752" width="9.109375" style="176"/>
    <col min="10753" max="10753" width="1" style="176" customWidth="1"/>
    <col min="10754" max="10788" width="2.44140625" style="176" customWidth="1"/>
    <col min="10789" max="11008" width="9.109375" style="176"/>
    <col min="11009" max="11009" width="1" style="176" customWidth="1"/>
    <col min="11010" max="11044" width="2.44140625" style="176" customWidth="1"/>
    <col min="11045" max="11264" width="9.109375" style="176"/>
    <col min="11265" max="11265" width="1" style="176" customWidth="1"/>
    <col min="11266" max="11300" width="2.44140625" style="176" customWidth="1"/>
    <col min="11301" max="11520" width="9.109375" style="176"/>
    <col min="11521" max="11521" width="1" style="176" customWidth="1"/>
    <col min="11522" max="11556" width="2.44140625" style="176" customWidth="1"/>
    <col min="11557" max="11776" width="9.109375" style="176"/>
    <col min="11777" max="11777" width="1" style="176" customWidth="1"/>
    <col min="11778" max="11812" width="2.44140625" style="176" customWidth="1"/>
    <col min="11813" max="12032" width="9.109375" style="176"/>
    <col min="12033" max="12033" width="1" style="176" customWidth="1"/>
    <col min="12034" max="12068" width="2.44140625" style="176" customWidth="1"/>
    <col min="12069" max="12288" width="9.109375" style="176"/>
    <col min="12289" max="12289" width="1" style="176" customWidth="1"/>
    <col min="12290" max="12324" width="2.44140625" style="176" customWidth="1"/>
    <col min="12325" max="12544" width="9.109375" style="176"/>
    <col min="12545" max="12545" width="1" style="176" customWidth="1"/>
    <col min="12546" max="12580" width="2.44140625" style="176" customWidth="1"/>
    <col min="12581" max="12800" width="9.109375" style="176"/>
    <col min="12801" max="12801" width="1" style="176" customWidth="1"/>
    <col min="12802" max="12836" width="2.44140625" style="176" customWidth="1"/>
    <col min="12837" max="13056" width="9.109375" style="176"/>
    <col min="13057" max="13057" width="1" style="176" customWidth="1"/>
    <col min="13058" max="13092" width="2.44140625" style="176" customWidth="1"/>
    <col min="13093" max="13312" width="9.109375" style="176"/>
    <col min="13313" max="13313" width="1" style="176" customWidth="1"/>
    <col min="13314" max="13348" width="2.44140625" style="176" customWidth="1"/>
    <col min="13349" max="13568" width="9.109375" style="176"/>
    <col min="13569" max="13569" width="1" style="176" customWidth="1"/>
    <col min="13570" max="13604" width="2.44140625" style="176" customWidth="1"/>
    <col min="13605" max="13824" width="9.109375" style="176"/>
    <col min="13825" max="13825" width="1" style="176" customWidth="1"/>
    <col min="13826" max="13860" width="2.44140625" style="176" customWidth="1"/>
    <col min="13861" max="14080" width="9.109375" style="176"/>
    <col min="14081" max="14081" width="1" style="176" customWidth="1"/>
    <col min="14082" max="14116" width="2.44140625" style="176" customWidth="1"/>
    <col min="14117" max="14336" width="9.109375" style="176"/>
    <col min="14337" max="14337" width="1" style="176" customWidth="1"/>
    <col min="14338" max="14372" width="2.44140625" style="176" customWidth="1"/>
    <col min="14373" max="14592" width="9.109375" style="176"/>
    <col min="14593" max="14593" width="1" style="176" customWidth="1"/>
    <col min="14594" max="14628" width="2.44140625" style="176" customWidth="1"/>
    <col min="14629" max="14848" width="9.109375" style="176"/>
    <col min="14849" max="14849" width="1" style="176" customWidth="1"/>
    <col min="14850" max="14884" width="2.44140625" style="176" customWidth="1"/>
    <col min="14885" max="15104" width="9.109375" style="176"/>
    <col min="15105" max="15105" width="1" style="176" customWidth="1"/>
    <col min="15106" max="15140" width="2.44140625" style="176" customWidth="1"/>
    <col min="15141" max="15360" width="9.109375" style="176"/>
    <col min="15361" max="15361" width="1" style="176" customWidth="1"/>
    <col min="15362" max="15396" width="2.44140625" style="176" customWidth="1"/>
    <col min="15397" max="15616" width="9.109375" style="176"/>
    <col min="15617" max="15617" width="1" style="176" customWidth="1"/>
    <col min="15618" max="15652" width="2.44140625" style="176" customWidth="1"/>
    <col min="15653" max="15872" width="9.109375" style="176"/>
    <col min="15873" max="15873" width="1" style="176" customWidth="1"/>
    <col min="15874" max="15908" width="2.44140625" style="176" customWidth="1"/>
    <col min="15909" max="16128" width="9.109375" style="176"/>
    <col min="16129" max="16129" width="1" style="176" customWidth="1"/>
    <col min="16130" max="16164" width="2.44140625" style="176" customWidth="1"/>
    <col min="16165" max="16384" width="9.109375" style="176"/>
  </cols>
  <sheetData>
    <row r="1" spans="1:69" s="176" customFormat="1" ht="15" thickBot="1">
      <c r="A1" s="174"/>
      <c r="B1" s="367" t="s">
        <v>62</v>
      </c>
      <c r="C1" s="368"/>
      <c r="D1" s="368"/>
      <c r="E1" s="368"/>
      <c r="F1" s="368"/>
      <c r="G1" s="369" t="s">
        <v>98</v>
      </c>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7" t="s">
        <v>79</v>
      </c>
      <c r="AG1" s="368"/>
      <c r="AH1" s="368"/>
      <c r="AI1" s="368"/>
      <c r="AJ1" s="368"/>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row>
    <row r="2" spans="1:69" s="176" customFormat="1">
      <c r="A2" s="174"/>
      <c r="B2" s="370" t="s">
        <v>80</v>
      </c>
      <c r="C2" s="371"/>
      <c r="D2" s="371"/>
      <c r="E2" s="371"/>
      <c r="F2" s="372"/>
      <c r="G2" s="379" t="s">
        <v>56</v>
      </c>
      <c r="H2" s="380"/>
      <c r="I2" s="380"/>
      <c r="J2" s="380"/>
      <c r="K2" s="380"/>
      <c r="L2" s="380"/>
      <c r="M2" s="381"/>
      <c r="N2" s="382"/>
      <c r="O2" s="382"/>
      <c r="P2" s="382"/>
      <c r="Q2" s="382"/>
      <c r="R2" s="382"/>
      <c r="S2" s="382"/>
      <c r="T2" s="382"/>
      <c r="U2" s="382"/>
      <c r="V2" s="382"/>
      <c r="W2" s="382"/>
      <c r="X2" s="382"/>
      <c r="Y2" s="382"/>
      <c r="Z2" s="382"/>
      <c r="AA2" s="382"/>
      <c r="AB2" s="382"/>
      <c r="AC2" s="382"/>
      <c r="AD2" s="382"/>
      <c r="AE2" s="383"/>
      <c r="AF2" s="384" t="s">
        <v>57</v>
      </c>
      <c r="AG2" s="380"/>
      <c r="AH2" s="380"/>
      <c r="AI2" s="380"/>
      <c r="AJ2" s="385"/>
      <c r="AK2" s="175"/>
      <c r="AL2" s="175"/>
      <c r="AM2" s="175"/>
      <c r="AN2" s="175"/>
      <c r="AO2" s="175"/>
      <c r="AP2" s="175"/>
      <c r="AQ2" s="175"/>
      <c r="AR2" s="175"/>
      <c r="AS2" s="175"/>
      <c r="AT2" s="175"/>
      <c r="AU2" s="175"/>
      <c r="AV2" s="175"/>
      <c r="AW2" s="175"/>
      <c r="AX2" s="175"/>
      <c r="AY2" s="175"/>
      <c r="AZ2" s="175"/>
      <c r="BA2" s="175"/>
      <c r="BB2" s="175"/>
      <c r="BC2" s="175"/>
      <c r="BD2" s="175"/>
      <c r="BE2" s="175"/>
      <c r="BF2" s="175"/>
      <c r="BG2" s="175"/>
      <c r="BH2" s="175"/>
      <c r="BI2" s="175"/>
      <c r="BJ2" s="175"/>
      <c r="BK2" s="175"/>
      <c r="BL2" s="175"/>
      <c r="BM2" s="175"/>
      <c r="BN2" s="175"/>
      <c r="BO2" s="175"/>
      <c r="BP2" s="175"/>
      <c r="BQ2" s="175"/>
    </row>
    <row r="3" spans="1:69" s="176" customFormat="1">
      <c r="A3" s="174"/>
      <c r="B3" s="373"/>
      <c r="C3" s="374"/>
      <c r="D3" s="374"/>
      <c r="E3" s="374"/>
      <c r="F3" s="375"/>
      <c r="G3" s="386" t="s">
        <v>58</v>
      </c>
      <c r="H3" s="387"/>
      <c r="I3" s="387"/>
      <c r="J3" s="387"/>
      <c r="K3" s="387"/>
      <c r="L3" s="388"/>
      <c r="M3" s="389" t="s">
        <v>78</v>
      </c>
      <c r="N3" s="390"/>
      <c r="O3" s="390"/>
      <c r="P3" s="390"/>
      <c r="Q3" s="390"/>
      <c r="R3" s="390"/>
      <c r="S3" s="390"/>
      <c r="T3" s="390"/>
      <c r="U3" s="390"/>
      <c r="V3" s="390"/>
      <c r="W3" s="390"/>
      <c r="X3" s="390"/>
      <c r="Y3" s="390"/>
      <c r="Z3" s="390"/>
      <c r="AA3" s="390"/>
      <c r="AB3" s="390"/>
      <c r="AC3" s="390"/>
      <c r="AD3" s="390"/>
      <c r="AE3" s="391"/>
      <c r="AF3" s="392"/>
      <c r="AG3" s="393"/>
      <c r="AH3" s="393"/>
      <c r="AI3" s="393"/>
      <c r="AJ3" s="394"/>
      <c r="AK3" s="175"/>
      <c r="AL3" s="175"/>
      <c r="AM3" s="175"/>
      <c r="AN3" s="175"/>
      <c r="AO3" s="175"/>
      <c r="AP3" s="175"/>
      <c r="AQ3" s="175"/>
      <c r="AR3" s="175"/>
      <c r="AS3" s="175"/>
      <c r="AT3" s="175"/>
      <c r="AU3" s="175"/>
      <c r="AV3" s="175"/>
      <c r="AW3" s="175"/>
      <c r="AX3" s="175"/>
      <c r="AY3" s="175"/>
      <c r="AZ3" s="175"/>
      <c r="BA3" s="175"/>
      <c r="BB3" s="175"/>
      <c r="BC3" s="175"/>
      <c r="BD3" s="175"/>
      <c r="BE3" s="175"/>
      <c r="BF3" s="175"/>
      <c r="BG3" s="175"/>
      <c r="BH3" s="175"/>
      <c r="BI3" s="175"/>
      <c r="BJ3" s="175"/>
      <c r="BK3" s="175"/>
      <c r="BL3" s="175"/>
      <c r="BM3" s="175"/>
      <c r="BN3" s="175"/>
      <c r="BO3" s="175"/>
      <c r="BP3" s="175"/>
      <c r="BQ3" s="175"/>
    </row>
    <row r="4" spans="1:69" s="176" customFormat="1">
      <c r="A4" s="174"/>
      <c r="B4" s="373"/>
      <c r="C4" s="374"/>
      <c r="D4" s="374"/>
      <c r="E4" s="374"/>
      <c r="F4" s="375"/>
      <c r="G4" s="395" t="s">
        <v>76</v>
      </c>
      <c r="H4" s="396"/>
      <c r="I4" s="396"/>
      <c r="J4" s="396"/>
      <c r="K4" s="396"/>
      <c r="L4" s="396"/>
      <c r="M4" s="396"/>
      <c r="N4" s="396"/>
      <c r="O4" s="396"/>
      <c r="P4" s="396"/>
      <c r="Q4" s="396"/>
      <c r="R4" s="396"/>
      <c r="S4" s="396"/>
      <c r="T4" s="396"/>
      <c r="U4" s="396"/>
      <c r="V4" s="396"/>
      <c r="W4" s="396"/>
      <c r="X4" s="396"/>
      <c r="Y4" s="396"/>
      <c r="Z4" s="396"/>
      <c r="AA4" s="396"/>
      <c r="AB4" s="396"/>
      <c r="AC4" s="396"/>
      <c r="AD4" s="396"/>
      <c r="AE4" s="397"/>
      <c r="AF4" s="398" t="s">
        <v>59</v>
      </c>
      <c r="AG4" s="399"/>
      <c r="AH4" s="399"/>
      <c r="AI4" s="399"/>
      <c r="AJ4" s="400"/>
      <c r="AK4" s="175"/>
      <c r="AL4" s="175"/>
      <c r="AM4" s="175"/>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5"/>
      <c r="BM4" s="175"/>
      <c r="BN4" s="175"/>
      <c r="BO4" s="175"/>
      <c r="BP4" s="175"/>
      <c r="BQ4" s="175"/>
    </row>
    <row r="5" spans="1:69" s="176" customFormat="1" ht="15" thickBot="1">
      <c r="A5" s="174"/>
      <c r="B5" s="376"/>
      <c r="C5" s="377"/>
      <c r="D5" s="377"/>
      <c r="E5" s="377"/>
      <c r="F5" s="378"/>
      <c r="G5" s="401" t="s">
        <v>60</v>
      </c>
      <c r="H5" s="402"/>
      <c r="I5" s="402"/>
      <c r="J5" s="402"/>
      <c r="K5" s="402"/>
      <c r="L5" s="403"/>
      <c r="M5" s="404" t="s">
        <v>81</v>
      </c>
      <c r="N5" s="330"/>
      <c r="O5" s="330"/>
      <c r="P5" s="330"/>
      <c r="Q5" s="330"/>
      <c r="R5" s="330"/>
      <c r="S5" s="405"/>
      <c r="T5" s="406" t="s">
        <v>61</v>
      </c>
      <c r="U5" s="401"/>
      <c r="V5" s="401"/>
      <c r="W5" s="401"/>
      <c r="X5" s="401"/>
      <c r="Y5" s="407"/>
      <c r="Z5" s="408"/>
      <c r="AA5" s="330"/>
      <c r="AB5" s="330"/>
      <c r="AC5" s="330"/>
      <c r="AD5" s="330"/>
      <c r="AE5" s="409"/>
      <c r="AF5" s="329"/>
      <c r="AG5" s="330"/>
      <c r="AH5" s="330"/>
      <c r="AI5" s="330"/>
      <c r="AJ5" s="331"/>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row>
    <row r="6" spans="1:69" s="176" customFormat="1">
      <c r="A6" s="174"/>
      <c r="B6" s="177"/>
      <c r="C6" s="178"/>
      <c r="D6" s="178"/>
      <c r="E6" s="178"/>
      <c r="F6" s="179"/>
      <c r="G6" s="180"/>
      <c r="H6" s="181"/>
      <c r="I6" s="181"/>
      <c r="J6" s="181"/>
      <c r="K6" s="181"/>
      <c r="L6" s="181"/>
      <c r="M6" s="181"/>
      <c r="N6" s="181"/>
      <c r="O6" s="181"/>
      <c r="P6" s="181"/>
      <c r="Q6" s="181"/>
      <c r="R6" s="181"/>
      <c r="S6" s="181"/>
      <c r="T6" s="181"/>
      <c r="U6" s="181"/>
      <c r="V6" s="181"/>
      <c r="W6" s="181"/>
      <c r="X6" s="178"/>
      <c r="Y6" s="178"/>
      <c r="Z6" s="178"/>
      <c r="AA6" s="178"/>
      <c r="AB6" s="178"/>
      <c r="AC6" s="178"/>
      <c r="AD6" s="178"/>
      <c r="AE6" s="182"/>
      <c r="AF6" s="183"/>
      <c r="AG6" s="178"/>
      <c r="AH6" s="178"/>
      <c r="AI6" s="178"/>
      <c r="AJ6" s="184"/>
      <c r="AK6" s="175"/>
      <c r="AL6" s="175"/>
      <c r="AM6" s="175"/>
      <c r="AN6" s="175"/>
      <c r="AO6" s="175"/>
      <c r="AP6" s="175"/>
      <c r="AQ6" s="175"/>
      <c r="AR6" s="175"/>
      <c r="AS6" s="175"/>
      <c r="AT6" s="175"/>
      <c r="AU6" s="175"/>
      <c r="AV6" s="175"/>
      <c r="AW6" s="175"/>
      <c r="AX6" s="175"/>
      <c r="AY6" s="175"/>
      <c r="AZ6" s="175"/>
      <c r="BA6" s="175"/>
      <c r="BB6" s="175"/>
      <c r="BC6" s="175"/>
      <c r="BD6" s="175"/>
      <c r="BE6" s="175"/>
      <c r="BF6" s="175"/>
      <c r="BG6" s="175"/>
      <c r="BH6" s="175"/>
      <c r="BI6" s="175"/>
      <c r="BJ6" s="175"/>
      <c r="BK6" s="175"/>
      <c r="BL6" s="175"/>
      <c r="BM6" s="175"/>
      <c r="BN6" s="175"/>
      <c r="BO6" s="175"/>
      <c r="BP6" s="175"/>
      <c r="BQ6" s="175"/>
    </row>
    <row r="7" spans="1:69" s="176" customFormat="1">
      <c r="A7" s="174"/>
      <c r="B7" s="185"/>
      <c r="C7" s="186"/>
      <c r="D7" s="186"/>
      <c r="E7" s="186"/>
      <c r="F7" s="187"/>
      <c r="G7" s="188"/>
      <c r="H7" s="340" t="s">
        <v>82</v>
      </c>
      <c r="I7" s="341"/>
      <c r="J7" s="341"/>
      <c r="K7" s="341"/>
      <c r="L7" s="341"/>
      <c r="M7" s="341"/>
      <c r="N7" s="341"/>
      <c r="O7" s="341"/>
      <c r="P7" s="341"/>
      <c r="Q7" s="341"/>
      <c r="R7" s="341"/>
      <c r="S7" s="341"/>
      <c r="T7" s="341"/>
      <c r="U7" s="341"/>
      <c r="V7" s="341"/>
      <c r="W7" s="341"/>
      <c r="X7" s="341"/>
      <c r="Y7" s="341"/>
      <c r="Z7" s="341"/>
      <c r="AA7" s="341"/>
      <c r="AB7" s="341"/>
      <c r="AC7" s="341"/>
      <c r="AD7" s="342"/>
      <c r="AE7" s="189"/>
      <c r="AF7" s="190"/>
      <c r="AG7" s="186"/>
      <c r="AH7" s="186"/>
      <c r="AI7" s="186"/>
      <c r="AJ7" s="191"/>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row>
    <row r="8" spans="1:69" s="176" customFormat="1">
      <c r="A8" s="174"/>
      <c r="B8" s="185"/>
      <c r="C8" s="186"/>
      <c r="D8" s="186"/>
      <c r="E8" s="186"/>
      <c r="F8" s="187"/>
      <c r="G8" s="188"/>
      <c r="H8" s="343"/>
      <c r="I8" s="344"/>
      <c r="J8" s="344"/>
      <c r="K8" s="344"/>
      <c r="L8" s="344"/>
      <c r="M8" s="344"/>
      <c r="N8" s="344"/>
      <c r="O8" s="344"/>
      <c r="P8" s="344"/>
      <c r="Q8" s="344"/>
      <c r="R8" s="344"/>
      <c r="S8" s="344"/>
      <c r="T8" s="344"/>
      <c r="U8" s="344"/>
      <c r="V8" s="344"/>
      <c r="W8" s="344"/>
      <c r="X8" s="344"/>
      <c r="Y8" s="344"/>
      <c r="Z8" s="344"/>
      <c r="AA8" s="344"/>
      <c r="AB8" s="344"/>
      <c r="AC8" s="344"/>
      <c r="AD8" s="345"/>
      <c r="AE8" s="189"/>
      <c r="AF8" s="190"/>
      <c r="AG8" s="186"/>
      <c r="AH8" s="186"/>
      <c r="AI8" s="186"/>
      <c r="AJ8" s="191"/>
      <c r="AK8" s="175"/>
      <c r="AL8" s="175"/>
      <c r="AM8" s="175"/>
      <c r="AN8" s="175"/>
      <c r="AO8" s="175"/>
      <c r="AP8" s="175"/>
      <c r="AQ8" s="175"/>
      <c r="AR8" s="175"/>
      <c r="AS8" s="175"/>
      <c r="AT8" s="175"/>
      <c r="AU8" s="175"/>
      <c r="AV8" s="175"/>
      <c r="AW8" s="175"/>
      <c r="AX8" s="175"/>
      <c r="AY8" s="175"/>
      <c r="AZ8" s="175"/>
      <c r="BA8" s="175"/>
      <c r="BB8" s="175"/>
      <c r="BC8" s="175"/>
      <c r="BD8" s="175"/>
      <c r="BE8" s="175"/>
      <c r="BF8" s="175"/>
      <c r="BG8" s="175"/>
      <c r="BH8" s="175"/>
      <c r="BI8" s="175"/>
      <c r="BJ8" s="175"/>
      <c r="BK8" s="175"/>
      <c r="BL8" s="175"/>
      <c r="BM8" s="175"/>
      <c r="BN8" s="175"/>
      <c r="BO8" s="175"/>
      <c r="BP8" s="175"/>
      <c r="BQ8" s="175"/>
    </row>
    <row r="9" spans="1:69" s="176" customFormat="1">
      <c r="A9" s="174"/>
      <c r="B9" s="185"/>
      <c r="C9" s="186"/>
      <c r="D9" s="186"/>
      <c r="E9" s="186"/>
      <c r="F9" s="187"/>
      <c r="G9" s="188"/>
      <c r="H9" s="346"/>
      <c r="I9" s="347"/>
      <c r="J9" s="347"/>
      <c r="K9" s="347"/>
      <c r="L9" s="347"/>
      <c r="M9" s="347"/>
      <c r="N9" s="347"/>
      <c r="O9" s="347"/>
      <c r="P9" s="347"/>
      <c r="Q9" s="347"/>
      <c r="R9" s="347"/>
      <c r="S9" s="347"/>
      <c r="T9" s="347"/>
      <c r="U9" s="347"/>
      <c r="V9" s="347"/>
      <c r="W9" s="347"/>
      <c r="X9" s="347"/>
      <c r="Y9" s="347"/>
      <c r="Z9" s="347"/>
      <c r="AA9" s="347"/>
      <c r="AB9" s="347"/>
      <c r="AC9" s="347"/>
      <c r="AD9" s="348"/>
      <c r="AE9" s="189"/>
      <c r="AF9" s="190"/>
      <c r="AG9" s="186"/>
      <c r="AH9" s="186"/>
      <c r="AI9" s="186"/>
      <c r="AJ9" s="191"/>
      <c r="AK9" s="175"/>
      <c r="AL9" s="175"/>
      <c r="AM9" s="175"/>
      <c r="AN9" s="175"/>
      <c r="AO9" s="175"/>
      <c r="AP9" s="175"/>
      <c r="AQ9" s="175"/>
      <c r="AR9" s="175"/>
      <c r="AS9" s="175"/>
      <c r="AT9" s="175"/>
      <c r="AU9" s="175"/>
      <c r="AV9" s="175"/>
      <c r="AW9" s="175"/>
      <c r="AX9" s="175"/>
      <c r="AY9" s="175"/>
      <c r="AZ9" s="175"/>
      <c r="BA9" s="175"/>
      <c r="BB9" s="175"/>
      <c r="BC9" s="175"/>
      <c r="BD9" s="175"/>
      <c r="BE9" s="175"/>
      <c r="BF9" s="175"/>
      <c r="BG9" s="175"/>
      <c r="BH9" s="175"/>
      <c r="BI9" s="175"/>
      <c r="BJ9" s="175"/>
      <c r="BK9" s="175"/>
      <c r="BL9" s="175"/>
      <c r="BM9" s="175"/>
      <c r="BN9" s="175"/>
      <c r="BO9" s="175"/>
      <c r="BP9" s="175"/>
      <c r="BQ9" s="175"/>
    </row>
    <row r="10" spans="1:69" s="176" customFormat="1">
      <c r="A10" s="174"/>
      <c r="B10" s="185"/>
      <c r="C10" s="186"/>
      <c r="D10" s="186"/>
      <c r="E10" s="186"/>
      <c r="F10" s="187"/>
      <c r="G10" s="192"/>
      <c r="H10" s="346"/>
      <c r="I10" s="347"/>
      <c r="J10" s="347"/>
      <c r="K10" s="347"/>
      <c r="L10" s="347"/>
      <c r="M10" s="347"/>
      <c r="N10" s="347"/>
      <c r="O10" s="347"/>
      <c r="P10" s="347"/>
      <c r="Q10" s="347"/>
      <c r="R10" s="347"/>
      <c r="S10" s="347"/>
      <c r="T10" s="347"/>
      <c r="U10" s="347"/>
      <c r="V10" s="347"/>
      <c r="W10" s="347"/>
      <c r="X10" s="347"/>
      <c r="Y10" s="347"/>
      <c r="Z10" s="347"/>
      <c r="AA10" s="347"/>
      <c r="AB10" s="347"/>
      <c r="AC10" s="347"/>
      <c r="AD10" s="348"/>
      <c r="AE10" s="189"/>
      <c r="AF10" s="190"/>
      <c r="AG10" s="186"/>
      <c r="AH10" s="186"/>
      <c r="AI10" s="186"/>
      <c r="AJ10" s="191"/>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row>
    <row r="11" spans="1:69" s="176" customFormat="1">
      <c r="A11" s="174"/>
      <c r="B11" s="185"/>
      <c r="C11" s="186"/>
      <c r="D11" s="186"/>
      <c r="E11" s="186"/>
      <c r="F11" s="187"/>
      <c r="G11" s="188"/>
      <c r="H11" s="346"/>
      <c r="I11" s="347"/>
      <c r="J11" s="347"/>
      <c r="K11" s="347"/>
      <c r="L11" s="347"/>
      <c r="M11" s="347"/>
      <c r="N11" s="347"/>
      <c r="O11" s="347"/>
      <c r="P11" s="347"/>
      <c r="Q11" s="347"/>
      <c r="R11" s="347"/>
      <c r="S11" s="347"/>
      <c r="T11" s="347"/>
      <c r="U11" s="347"/>
      <c r="V11" s="347"/>
      <c r="W11" s="347"/>
      <c r="X11" s="347"/>
      <c r="Y11" s="347"/>
      <c r="Z11" s="347"/>
      <c r="AA11" s="347"/>
      <c r="AB11" s="347"/>
      <c r="AC11" s="347"/>
      <c r="AD11" s="348"/>
      <c r="AE11" s="189"/>
      <c r="AF11" s="190"/>
      <c r="AG11" s="186"/>
      <c r="AH11" s="186"/>
      <c r="AI11" s="186"/>
      <c r="AJ11" s="191"/>
      <c r="AK11" s="175"/>
      <c r="AL11" s="175"/>
      <c r="AM11" s="175"/>
      <c r="AN11" s="175"/>
      <c r="AO11" s="175"/>
      <c r="AP11" s="175"/>
      <c r="AQ11" s="175"/>
      <c r="AR11" s="175"/>
      <c r="AS11" s="175"/>
      <c r="AT11" s="175"/>
      <c r="AU11" s="175"/>
      <c r="AV11" s="175"/>
      <c r="AW11" s="175"/>
      <c r="AX11" s="175"/>
      <c r="AY11" s="175"/>
      <c r="AZ11" s="175"/>
      <c r="BA11" s="175"/>
      <c r="BB11" s="175"/>
      <c r="BC11" s="175"/>
      <c r="BD11" s="175"/>
      <c r="BE11" s="175"/>
      <c r="BF11" s="175"/>
      <c r="BG11" s="175"/>
      <c r="BH11" s="175"/>
      <c r="BI11" s="175"/>
      <c r="BJ11" s="175"/>
      <c r="BK11" s="175"/>
      <c r="BL11" s="175"/>
      <c r="BM11" s="175"/>
      <c r="BN11" s="175"/>
      <c r="BO11" s="175"/>
      <c r="BP11" s="175"/>
      <c r="BQ11" s="175"/>
    </row>
    <row r="12" spans="1:69" s="176" customFormat="1">
      <c r="A12" s="174"/>
      <c r="B12" s="185"/>
      <c r="C12" s="186"/>
      <c r="D12" s="186"/>
      <c r="E12" s="186"/>
      <c r="F12" s="187"/>
      <c r="G12" s="188"/>
      <c r="H12" s="349"/>
      <c r="I12" s="350"/>
      <c r="J12" s="350"/>
      <c r="K12" s="350"/>
      <c r="L12" s="350"/>
      <c r="M12" s="350"/>
      <c r="N12" s="350"/>
      <c r="O12" s="350"/>
      <c r="P12" s="350"/>
      <c r="Q12" s="350"/>
      <c r="R12" s="350"/>
      <c r="S12" s="350"/>
      <c r="T12" s="350"/>
      <c r="U12" s="350"/>
      <c r="V12" s="350"/>
      <c r="W12" s="350"/>
      <c r="X12" s="350"/>
      <c r="Y12" s="350"/>
      <c r="Z12" s="350"/>
      <c r="AA12" s="350"/>
      <c r="AB12" s="350"/>
      <c r="AC12" s="350"/>
      <c r="AD12" s="351"/>
      <c r="AE12" s="189"/>
      <c r="AF12" s="190"/>
      <c r="AG12" s="186"/>
      <c r="AH12" s="186"/>
      <c r="AI12" s="186"/>
      <c r="AJ12" s="191"/>
      <c r="AK12" s="175"/>
      <c r="AL12" s="175"/>
      <c r="AM12" s="175"/>
      <c r="AN12" s="175"/>
      <c r="AO12" s="175"/>
      <c r="AP12" s="175"/>
      <c r="AQ12" s="175"/>
      <c r="AR12" s="175"/>
      <c r="AS12" s="175"/>
      <c r="AT12" s="175"/>
      <c r="AU12" s="175"/>
      <c r="AV12" s="175"/>
      <c r="AW12" s="175"/>
      <c r="AX12" s="175"/>
      <c r="AY12" s="175"/>
      <c r="AZ12" s="175"/>
      <c r="BA12" s="175"/>
      <c r="BB12" s="175"/>
      <c r="BC12" s="175"/>
      <c r="BD12" s="175"/>
      <c r="BE12" s="175"/>
      <c r="BF12" s="175"/>
      <c r="BG12" s="175"/>
      <c r="BH12" s="175"/>
      <c r="BI12" s="175"/>
      <c r="BJ12" s="175"/>
      <c r="BK12" s="175"/>
      <c r="BL12" s="175"/>
      <c r="BM12" s="175"/>
      <c r="BN12" s="175"/>
      <c r="BO12" s="175"/>
      <c r="BP12" s="175"/>
      <c r="BQ12" s="175"/>
    </row>
    <row r="13" spans="1:69" s="176" customFormat="1">
      <c r="A13" s="174"/>
      <c r="B13" s="185"/>
      <c r="C13" s="186"/>
      <c r="D13" s="186"/>
      <c r="E13" s="186"/>
      <c r="F13" s="187"/>
      <c r="G13" s="188"/>
      <c r="H13" s="186"/>
      <c r="I13" s="192"/>
      <c r="J13" s="192"/>
      <c r="K13" s="192"/>
      <c r="L13" s="192"/>
      <c r="M13" s="192"/>
      <c r="N13" s="192"/>
      <c r="O13" s="192"/>
      <c r="P13" s="192"/>
      <c r="Q13" s="192"/>
      <c r="R13" s="192"/>
      <c r="S13" s="192"/>
      <c r="T13" s="192"/>
      <c r="U13" s="192"/>
      <c r="V13" s="192"/>
      <c r="W13" s="192"/>
      <c r="X13" s="192"/>
      <c r="Y13" s="186"/>
      <c r="Z13" s="186"/>
      <c r="AA13" s="186"/>
      <c r="AB13" s="186"/>
      <c r="AC13" s="186"/>
      <c r="AD13" s="186"/>
      <c r="AE13" s="189"/>
      <c r="AF13" s="190"/>
      <c r="AG13" s="186"/>
      <c r="AH13" s="186"/>
      <c r="AI13" s="186"/>
      <c r="AJ13" s="191"/>
      <c r="AK13" s="175"/>
      <c r="AL13" s="175"/>
      <c r="AM13" s="175"/>
      <c r="AN13" s="175"/>
      <c r="AO13" s="175"/>
      <c r="AP13" s="175"/>
      <c r="AQ13" s="175"/>
      <c r="AR13" s="175"/>
      <c r="AS13" s="175"/>
      <c r="AT13" s="175"/>
      <c r="AU13" s="175"/>
      <c r="AV13" s="175"/>
      <c r="AW13" s="175"/>
      <c r="AX13" s="175"/>
      <c r="AY13" s="175"/>
      <c r="AZ13" s="175"/>
      <c r="BA13" s="175"/>
      <c r="BB13" s="175"/>
      <c r="BC13" s="175"/>
      <c r="BD13" s="175"/>
      <c r="BE13" s="175"/>
      <c r="BF13" s="175"/>
      <c r="BG13" s="175"/>
      <c r="BH13" s="175"/>
      <c r="BI13" s="175"/>
      <c r="BJ13" s="175"/>
      <c r="BK13" s="175"/>
      <c r="BL13" s="175"/>
      <c r="BM13" s="175"/>
      <c r="BN13" s="175"/>
      <c r="BO13" s="175"/>
      <c r="BP13" s="175"/>
      <c r="BQ13" s="175"/>
    </row>
    <row r="14" spans="1:69" s="176" customFormat="1">
      <c r="A14" s="174"/>
      <c r="B14" s="185"/>
      <c r="C14" s="186"/>
      <c r="D14" s="186"/>
      <c r="E14" s="186"/>
      <c r="F14" s="187"/>
      <c r="G14" s="188"/>
      <c r="H14" s="340" t="s">
        <v>83</v>
      </c>
      <c r="I14" s="341"/>
      <c r="J14" s="341"/>
      <c r="K14" s="341"/>
      <c r="L14" s="341"/>
      <c r="M14" s="341"/>
      <c r="N14" s="341"/>
      <c r="O14" s="341"/>
      <c r="P14" s="341"/>
      <c r="Q14" s="341"/>
      <c r="R14" s="341"/>
      <c r="S14" s="341"/>
      <c r="T14" s="341"/>
      <c r="U14" s="341"/>
      <c r="V14" s="341"/>
      <c r="W14" s="341"/>
      <c r="X14" s="341"/>
      <c r="Y14" s="341"/>
      <c r="Z14" s="341"/>
      <c r="AA14" s="341"/>
      <c r="AB14" s="341"/>
      <c r="AC14" s="341"/>
      <c r="AD14" s="342"/>
      <c r="AE14" s="189"/>
      <c r="AF14" s="190"/>
      <c r="AG14" s="186"/>
      <c r="AH14" s="186"/>
      <c r="AI14" s="186"/>
      <c r="AJ14" s="191"/>
      <c r="AK14" s="175"/>
      <c r="AL14" s="175"/>
      <c r="AM14" s="175"/>
      <c r="AN14" s="175"/>
      <c r="AO14" s="175"/>
      <c r="AP14" s="175"/>
      <c r="AQ14" s="175"/>
      <c r="AR14" s="175"/>
      <c r="AS14" s="175"/>
      <c r="AT14" s="175"/>
      <c r="AU14" s="175"/>
      <c r="AV14" s="175"/>
      <c r="AW14" s="175"/>
      <c r="AX14" s="175"/>
      <c r="AY14" s="175"/>
      <c r="AZ14" s="175"/>
      <c r="BA14" s="175"/>
      <c r="BB14" s="175"/>
      <c r="BC14" s="175"/>
      <c r="BD14" s="175"/>
      <c r="BE14" s="175"/>
      <c r="BF14" s="175"/>
      <c r="BG14" s="175"/>
      <c r="BH14" s="175"/>
      <c r="BI14" s="175"/>
      <c r="BJ14" s="175"/>
      <c r="BK14" s="175"/>
      <c r="BL14" s="175"/>
      <c r="BM14" s="175"/>
      <c r="BN14" s="175"/>
      <c r="BO14" s="175"/>
      <c r="BP14" s="175"/>
      <c r="BQ14" s="175"/>
    </row>
    <row r="15" spans="1:69" s="176" customFormat="1">
      <c r="A15" s="174"/>
      <c r="B15" s="185"/>
      <c r="C15" s="186"/>
      <c r="D15" s="186"/>
      <c r="E15" s="186"/>
      <c r="F15" s="187"/>
      <c r="G15" s="192"/>
      <c r="H15" s="343"/>
      <c r="I15" s="344"/>
      <c r="J15" s="344"/>
      <c r="K15" s="344"/>
      <c r="L15" s="344"/>
      <c r="M15" s="344"/>
      <c r="N15" s="344"/>
      <c r="O15" s="344"/>
      <c r="P15" s="344"/>
      <c r="Q15" s="344"/>
      <c r="R15" s="344"/>
      <c r="S15" s="344"/>
      <c r="T15" s="344"/>
      <c r="U15" s="344"/>
      <c r="V15" s="344"/>
      <c r="W15" s="344"/>
      <c r="X15" s="344"/>
      <c r="Y15" s="344"/>
      <c r="Z15" s="344"/>
      <c r="AA15" s="344"/>
      <c r="AB15" s="344"/>
      <c r="AC15" s="344"/>
      <c r="AD15" s="345"/>
      <c r="AE15" s="189"/>
      <c r="AF15" s="190"/>
      <c r="AG15" s="186"/>
      <c r="AH15" s="186"/>
      <c r="AI15" s="186"/>
      <c r="AJ15" s="191"/>
      <c r="AK15" s="175"/>
      <c r="AL15" s="175"/>
      <c r="AM15" s="175"/>
      <c r="AN15" s="175"/>
      <c r="AO15" s="175"/>
      <c r="AP15" s="175"/>
      <c r="AQ15" s="175"/>
      <c r="AR15" s="175"/>
      <c r="AS15" s="175"/>
      <c r="AT15" s="175"/>
      <c r="AU15" s="175"/>
      <c r="AV15" s="175"/>
      <c r="AW15" s="175"/>
      <c r="AX15" s="175"/>
      <c r="AY15" s="175"/>
      <c r="AZ15" s="175"/>
      <c r="BA15" s="175"/>
      <c r="BB15" s="175"/>
      <c r="BC15" s="175"/>
      <c r="BD15" s="175"/>
      <c r="BE15" s="175"/>
      <c r="BF15" s="175"/>
      <c r="BG15" s="175"/>
      <c r="BH15" s="175"/>
      <c r="BI15" s="175"/>
      <c r="BJ15" s="175"/>
      <c r="BK15" s="175"/>
      <c r="BL15" s="175"/>
      <c r="BM15" s="175"/>
      <c r="BN15" s="175"/>
      <c r="BO15" s="175"/>
      <c r="BP15" s="175"/>
      <c r="BQ15" s="175"/>
    </row>
    <row r="16" spans="1:69" s="176" customFormat="1">
      <c r="A16" s="174"/>
      <c r="B16" s="185"/>
      <c r="C16" s="186"/>
      <c r="D16" s="186"/>
      <c r="E16" s="186"/>
      <c r="F16" s="187"/>
      <c r="G16" s="192"/>
      <c r="H16" s="349"/>
      <c r="I16" s="350"/>
      <c r="J16" s="350"/>
      <c r="K16" s="350"/>
      <c r="L16" s="350"/>
      <c r="M16" s="350"/>
      <c r="N16" s="350"/>
      <c r="O16" s="350"/>
      <c r="P16" s="350"/>
      <c r="Q16" s="350"/>
      <c r="R16" s="350"/>
      <c r="S16" s="350"/>
      <c r="T16" s="350"/>
      <c r="U16" s="350"/>
      <c r="V16" s="350"/>
      <c r="W16" s="350"/>
      <c r="X16" s="350"/>
      <c r="Y16" s="350"/>
      <c r="Z16" s="350"/>
      <c r="AA16" s="350"/>
      <c r="AB16" s="350"/>
      <c r="AC16" s="350"/>
      <c r="AD16" s="351"/>
      <c r="AE16" s="189"/>
      <c r="AF16" s="190"/>
      <c r="AG16" s="186"/>
      <c r="AH16" s="186"/>
      <c r="AI16" s="186"/>
      <c r="AJ16" s="191"/>
      <c r="AK16" s="175"/>
      <c r="AL16" s="175"/>
      <c r="AM16" s="175"/>
      <c r="AN16" s="175"/>
      <c r="AO16" s="175"/>
      <c r="AP16" s="175"/>
      <c r="AQ16" s="175"/>
      <c r="AR16" s="175"/>
      <c r="AS16" s="175"/>
      <c r="AT16" s="175"/>
      <c r="AU16" s="175"/>
      <c r="AV16" s="175"/>
      <c r="AW16" s="175"/>
      <c r="AX16" s="175"/>
      <c r="AY16" s="175"/>
      <c r="AZ16" s="175"/>
      <c r="BA16" s="175"/>
      <c r="BB16" s="175"/>
      <c r="BC16" s="175"/>
      <c r="BD16" s="175"/>
      <c r="BE16" s="175"/>
      <c r="BF16" s="175"/>
      <c r="BG16" s="175"/>
      <c r="BH16" s="175"/>
      <c r="BI16" s="175"/>
      <c r="BJ16" s="175"/>
      <c r="BK16" s="175"/>
      <c r="BL16" s="175"/>
      <c r="BM16" s="175"/>
      <c r="BN16" s="175"/>
      <c r="BO16" s="175"/>
      <c r="BP16" s="175"/>
      <c r="BQ16" s="175"/>
    </row>
    <row r="17" spans="1:69" s="176" customFormat="1">
      <c r="A17" s="174"/>
      <c r="B17" s="185"/>
      <c r="C17" s="186"/>
      <c r="D17" s="186"/>
      <c r="E17" s="186"/>
      <c r="F17" s="187"/>
      <c r="G17" s="192"/>
      <c r="H17" s="186"/>
      <c r="I17" s="186"/>
      <c r="J17" s="186"/>
      <c r="K17" s="186"/>
      <c r="L17" s="186"/>
      <c r="M17" s="186"/>
      <c r="N17" s="186"/>
      <c r="O17" s="186"/>
      <c r="P17" s="186"/>
      <c r="Q17" s="186"/>
      <c r="R17" s="186"/>
      <c r="S17" s="186"/>
      <c r="T17" s="186"/>
      <c r="U17" s="186"/>
      <c r="V17" s="186"/>
      <c r="W17" s="186"/>
      <c r="X17" s="186"/>
      <c r="Y17" s="186"/>
      <c r="Z17" s="186"/>
      <c r="AA17" s="186"/>
      <c r="AB17" s="186"/>
      <c r="AC17" s="186"/>
      <c r="AD17" s="186"/>
      <c r="AE17" s="189"/>
      <c r="AF17" s="190"/>
      <c r="AG17" s="186"/>
      <c r="AH17" s="186"/>
      <c r="AI17" s="186"/>
      <c r="AJ17" s="191"/>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row>
    <row r="18" spans="1:69" s="176" customFormat="1">
      <c r="A18" s="174"/>
      <c r="B18" s="185"/>
      <c r="C18" s="186"/>
      <c r="D18" s="186"/>
      <c r="E18" s="186"/>
      <c r="F18" s="187"/>
      <c r="G18" s="192"/>
      <c r="H18" s="352" t="s">
        <v>84</v>
      </c>
      <c r="I18" s="353"/>
      <c r="J18" s="353"/>
      <c r="K18" s="353"/>
      <c r="L18" s="353"/>
      <c r="M18" s="353"/>
      <c r="N18" s="353"/>
      <c r="O18" s="353"/>
      <c r="P18" s="353"/>
      <c r="Q18" s="353"/>
      <c r="R18" s="353"/>
      <c r="S18" s="353"/>
      <c r="T18" s="353"/>
      <c r="U18" s="353"/>
      <c r="V18" s="353"/>
      <c r="W18" s="353"/>
      <c r="X18" s="353"/>
      <c r="Y18" s="353"/>
      <c r="Z18" s="353"/>
      <c r="AA18" s="353"/>
      <c r="AB18" s="353"/>
      <c r="AC18" s="353"/>
      <c r="AD18" s="354"/>
      <c r="AE18" s="189"/>
      <c r="AF18" s="190"/>
      <c r="AG18" s="186"/>
      <c r="AH18" s="186"/>
      <c r="AI18" s="186"/>
      <c r="AJ18" s="191"/>
      <c r="AK18" s="175"/>
      <c r="AL18" s="175"/>
      <c r="AM18" s="175"/>
      <c r="AN18" s="175"/>
      <c r="AO18" s="175"/>
      <c r="AP18" s="175"/>
      <c r="AQ18" s="175"/>
      <c r="AR18" s="175"/>
      <c r="AS18" s="175"/>
      <c r="AT18" s="175"/>
      <c r="AU18" s="175"/>
      <c r="AV18" s="175"/>
      <c r="AW18" s="175"/>
      <c r="AX18" s="175"/>
      <c r="AY18" s="175"/>
      <c r="AZ18" s="175"/>
      <c r="BA18" s="175"/>
      <c r="BB18" s="175"/>
      <c r="BC18" s="175"/>
      <c r="BD18" s="175"/>
      <c r="BE18" s="175"/>
      <c r="BF18" s="175"/>
      <c r="BG18" s="175"/>
      <c r="BH18" s="175"/>
      <c r="BI18" s="175"/>
      <c r="BJ18" s="175"/>
      <c r="BK18" s="175"/>
      <c r="BL18" s="175"/>
      <c r="BM18" s="175"/>
      <c r="BN18" s="175"/>
      <c r="BO18" s="175"/>
      <c r="BP18" s="175"/>
      <c r="BQ18" s="175"/>
    </row>
    <row r="19" spans="1:69" s="176" customFormat="1">
      <c r="A19" s="174"/>
      <c r="B19" s="185"/>
      <c r="C19" s="186"/>
      <c r="D19" s="186"/>
      <c r="E19" s="186"/>
      <c r="F19" s="187"/>
      <c r="G19" s="192"/>
      <c r="H19" s="186"/>
      <c r="I19" s="186"/>
      <c r="J19" s="186"/>
      <c r="K19" s="186"/>
      <c r="L19" s="186"/>
      <c r="M19" s="186"/>
      <c r="N19" s="186"/>
      <c r="O19" s="186"/>
      <c r="P19" s="186"/>
      <c r="Q19" s="186"/>
      <c r="R19" s="186"/>
      <c r="S19" s="186"/>
      <c r="T19" s="186"/>
      <c r="U19" s="186"/>
      <c r="V19" s="186"/>
      <c r="W19" s="186"/>
      <c r="X19" s="186"/>
      <c r="Y19" s="186"/>
      <c r="Z19" s="186"/>
      <c r="AA19" s="186"/>
      <c r="AB19" s="186"/>
      <c r="AC19" s="186"/>
      <c r="AD19" s="186"/>
      <c r="AE19" s="189"/>
      <c r="AF19" s="190"/>
      <c r="AG19" s="186"/>
      <c r="AH19" s="186"/>
      <c r="AI19" s="186"/>
      <c r="AJ19" s="191"/>
      <c r="AK19" s="175"/>
      <c r="AL19" s="175"/>
      <c r="AM19" s="175"/>
      <c r="AN19" s="175"/>
      <c r="AO19" s="175"/>
      <c r="AP19" s="175"/>
      <c r="AQ19" s="175"/>
      <c r="AR19" s="175"/>
      <c r="AS19" s="175"/>
      <c r="AT19" s="175"/>
      <c r="AU19" s="175"/>
      <c r="AV19" s="175"/>
      <c r="AW19" s="175"/>
      <c r="AX19" s="175"/>
      <c r="AY19" s="175"/>
      <c r="AZ19" s="175"/>
      <c r="BA19" s="175"/>
      <c r="BB19" s="175"/>
      <c r="BC19" s="175"/>
      <c r="BD19" s="175"/>
      <c r="BE19" s="175"/>
      <c r="BF19" s="175"/>
      <c r="BG19" s="175"/>
      <c r="BH19" s="175"/>
      <c r="BI19" s="175"/>
      <c r="BJ19" s="175"/>
      <c r="BK19" s="175"/>
      <c r="BL19" s="175"/>
      <c r="BM19" s="175"/>
      <c r="BN19" s="175"/>
      <c r="BO19" s="175"/>
      <c r="BP19" s="175"/>
      <c r="BQ19" s="175"/>
    </row>
    <row r="20" spans="1:69" s="176" customFormat="1">
      <c r="A20" s="174"/>
      <c r="B20" s="185"/>
      <c r="C20" s="186"/>
      <c r="D20" s="186"/>
      <c r="E20" s="186"/>
      <c r="F20" s="187"/>
      <c r="G20" s="192"/>
      <c r="H20" s="340" t="s">
        <v>85</v>
      </c>
      <c r="I20" s="341"/>
      <c r="J20" s="341"/>
      <c r="K20" s="341"/>
      <c r="L20" s="341"/>
      <c r="M20" s="341"/>
      <c r="N20" s="341"/>
      <c r="O20" s="341"/>
      <c r="P20" s="341"/>
      <c r="Q20" s="341"/>
      <c r="R20" s="341"/>
      <c r="S20" s="341"/>
      <c r="T20" s="341"/>
      <c r="U20" s="341"/>
      <c r="V20" s="341"/>
      <c r="W20" s="341"/>
      <c r="X20" s="341"/>
      <c r="Y20" s="341"/>
      <c r="Z20" s="341"/>
      <c r="AA20" s="341"/>
      <c r="AB20" s="341"/>
      <c r="AC20" s="341"/>
      <c r="AD20" s="342"/>
      <c r="AE20" s="189"/>
      <c r="AF20" s="190"/>
      <c r="AG20" s="186"/>
      <c r="AH20" s="186"/>
      <c r="AI20" s="186"/>
      <c r="AJ20" s="191"/>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row>
    <row r="21" spans="1:69" s="176" customFormat="1">
      <c r="A21" s="174"/>
      <c r="B21" s="185"/>
      <c r="C21" s="186"/>
      <c r="D21" s="186"/>
      <c r="E21" s="186"/>
      <c r="F21" s="187"/>
      <c r="G21" s="192"/>
      <c r="H21" s="355"/>
      <c r="I21" s="356"/>
      <c r="J21" s="356"/>
      <c r="K21" s="356"/>
      <c r="L21" s="356"/>
      <c r="M21" s="356"/>
      <c r="N21" s="356"/>
      <c r="O21" s="356"/>
      <c r="P21" s="356"/>
      <c r="Q21" s="356"/>
      <c r="R21" s="356"/>
      <c r="S21" s="356"/>
      <c r="T21" s="356"/>
      <c r="U21" s="356"/>
      <c r="V21" s="356"/>
      <c r="W21" s="356"/>
      <c r="X21" s="356"/>
      <c r="Y21" s="356"/>
      <c r="Z21" s="356"/>
      <c r="AA21" s="356"/>
      <c r="AB21" s="356"/>
      <c r="AC21" s="356"/>
      <c r="AD21" s="357"/>
      <c r="AE21" s="189"/>
      <c r="AF21" s="190"/>
      <c r="AG21" s="186"/>
      <c r="AH21" s="186"/>
      <c r="AI21" s="186"/>
      <c r="AJ21" s="191"/>
      <c r="AK21" s="175"/>
      <c r="AL21" s="175"/>
      <c r="AM21" s="175"/>
      <c r="AN21" s="175"/>
      <c r="AO21" s="175"/>
      <c r="AP21" s="175"/>
      <c r="AQ21" s="175"/>
      <c r="AR21" s="175"/>
      <c r="AS21" s="175"/>
      <c r="AT21" s="175"/>
      <c r="AU21" s="175"/>
      <c r="AV21" s="175"/>
      <c r="AW21" s="175"/>
      <c r="AX21" s="175"/>
      <c r="AY21" s="175"/>
      <c r="AZ21" s="175"/>
      <c r="BA21" s="175"/>
      <c r="BB21" s="175"/>
      <c r="BC21" s="175"/>
      <c r="BD21" s="175"/>
      <c r="BE21" s="175"/>
      <c r="BF21" s="175"/>
      <c r="BG21" s="175"/>
      <c r="BH21" s="175"/>
      <c r="BI21" s="175"/>
      <c r="BJ21" s="175"/>
      <c r="BK21" s="175"/>
      <c r="BL21" s="175"/>
      <c r="BM21" s="175"/>
      <c r="BN21" s="175"/>
      <c r="BO21" s="175"/>
      <c r="BP21" s="175"/>
      <c r="BQ21" s="175"/>
    </row>
    <row r="22" spans="1:69" s="176" customFormat="1">
      <c r="A22" s="174"/>
      <c r="B22" s="185"/>
      <c r="C22" s="186"/>
      <c r="D22" s="186"/>
      <c r="E22" s="186"/>
      <c r="F22" s="187"/>
      <c r="G22" s="192"/>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9"/>
      <c r="AF22" s="190"/>
      <c r="AG22" s="186"/>
      <c r="AH22" s="186"/>
      <c r="AI22" s="186"/>
      <c r="AJ22" s="191"/>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5"/>
      <c r="BK22" s="175"/>
      <c r="BL22" s="175"/>
      <c r="BM22" s="175"/>
      <c r="BN22" s="175"/>
      <c r="BO22" s="175"/>
      <c r="BP22" s="175"/>
      <c r="BQ22" s="175"/>
    </row>
    <row r="23" spans="1:69" s="176" customFormat="1">
      <c r="A23" s="174"/>
      <c r="B23" s="185"/>
      <c r="C23" s="186"/>
      <c r="D23" s="186"/>
      <c r="E23" s="186"/>
      <c r="F23" s="187"/>
      <c r="G23" s="192"/>
      <c r="H23" s="352" t="s">
        <v>86</v>
      </c>
      <c r="I23" s="353"/>
      <c r="J23" s="353"/>
      <c r="K23" s="353"/>
      <c r="L23" s="353"/>
      <c r="M23" s="354"/>
      <c r="N23" s="186"/>
      <c r="O23" s="186"/>
      <c r="P23" s="186"/>
      <c r="Q23" s="186"/>
      <c r="R23" s="186"/>
      <c r="S23" s="186"/>
      <c r="T23" s="186"/>
      <c r="U23" s="186"/>
      <c r="V23" s="186"/>
      <c r="W23" s="186"/>
      <c r="X23" s="186"/>
      <c r="Y23" s="186"/>
      <c r="Z23" s="186"/>
      <c r="AA23" s="186"/>
      <c r="AB23" s="186"/>
      <c r="AC23" s="186"/>
      <c r="AD23" s="186"/>
      <c r="AE23" s="189"/>
      <c r="AF23" s="190"/>
      <c r="AG23" s="186"/>
      <c r="AH23" s="186"/>
      <c r="AI23" s="186"/>
      <c r="AJ23" s="191"/>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5"/>
      <c r="BK23" s="175"/>
      <c r="BL23" s="175"/>
      <c r="BM23" s="175"/>
      <c r="BN23" s="175"/>
      <c r="BO23" s="175"/>
      <c r="BP23" s="175"/>
      <c r="BQ23" s="175"/>
    </row>
    <row r="24" spans="1:69" s="176" customFormat="1">
      <c r="A24" s="174"/>
      <c r="B24" s="185"/>
      <c r="C24" s="186"/>
      <c r="D24" s="186"/>
      <c r="E24" s="186"/>
      <c r="F24" s="187"/>
      <c r="G24" s="192"/>
      <c r="H24" s="358" t="s">
        <v>98</v>
      </c>
      <c r="I24" s="358"/>
      <c r="J24" s="358"/>
      <c r="K24" s="358"/>
      <c r="L24" s="358"/>
      <c r="M24" s="358"/>
      <c r="N24" s="358"/>
      <c r="O24" s="358"/>
      <c r="P24" s="358"/>
      <c r="Q24" s="358"/>
      <c r="R24" s="358"/>
      <c r="S24" s="358"/>
      <c r="T24" s="358"/>
      <c r="U24" s="358"/>
      <c r="V24" s="358"/>
      <c r="W24" s="358"/>
      <c r="X24" s="358"/>
      <c r="Y24" s="358"/>
      <c r="Z24" s="358"/>
      <c r="AA24" s="358"/>
      <c r="AB24" s="358"/>
      <c r="AC24" s="358"/>
      <c r="AD24" s="358"/>
      <c r="AE24" s="189"/>
      <c r="AF24" s="190"/>
      <c r="AG24" s="186"/>
      <c r="AH24" s="186"/>
      <c r="AI24" s="186"/>
      <c r="AJ24" s="191"/>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5"/>
      <c r="BK24" s="175"/>
      <c r="BL24" s="175"/>
      <c r="BM24" s="175"/>
      <c r="BN24" s="175"/>
      <c r="BO24" s="175"/>
      <c r="BP24" s="175"/>
      <c r="BQ24" s="175"/>
    </row>
    <row r="25" spans="1:69" s="176" customFormat="1">
      <c r="A25" s="174"/>
      <c r="B25" s="185"/>
      <c r="C25" s="186"/>
      <c r="D25" s="186"/>
      <c r="E25" s="186"/>
      <c r="F25" s="187"/>
      <c r="G25" s="192"/>
      <c r="H25" s="186"/>
      <c r="I25" s="186"/>
      <c r="J25" s="186"/>
      <c r="K25" s="186"/>
      <c r="L25" s="186"/>
      <c r="M25" s="186"/>
      <c r="N25" s="186"/>
      <c r="O25" s="186"/>
      <c r="P25" s="186"/>
      <c r="Q25" s="186"/>
      <c r="R25" s="186"/>
      <c r="S25" s="186"/>
      <c r="T25" s="186"/>
      <c r="U25" s="186"/>
      <c r="V25" s="186"/>
      <c r="W25" s="186"/>
      <c r="X25" s="186"/>
      <c r="Y25" s="186"/>
      <c r="Z25" s="186"/>
      <c r="AA25" s="186"/>
      <c r="AB25" s="186"/>
      <c r="AC25" s="186"/>
      <c r="AD25" s="186"/>
      <c r="AE25" s="189"/>
      <c r="AF25" s="190"/>
      <c r="AG25" s="186"/>
      <c r="AH25" s="186"/>
      <c r="AI25" s="186"/>
      <c r="AJ25" s="191"/>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5"/>
      <c r="BK25" s="175"/>
      <c r="BL25" s="175"/>
      <c r="BM25" s="175"/>
      <c r="BN25" s="175"/>
      <c r="BO25" s="175"/>
      <c r="BP25" s="175"/>
      <c r="BQ25" s="175"/>
    </row>
    <row r="26" spans="1:69" s="176" customFormat="1">
      <c r="A26" s="174"/>
      <c r="B26" s="185"/>
      <c r="C26" s="186"/>
      <c r="D26" s="186"/>
      <c r="E26" s="186"/>
      <c r="F26" s="187"/>
      <c r="G26" s="192"/>
      <c r="H26" s="340" t="s">
        <v>87</v>
      </c>
      <c r="I26" s="341"/>
      <c r="J26" s="341"/>
      <c r="K26" s="341"/>
      <c r="L26" s="341"/>
      <c r="M26" s="341"/>
      <c r="N26" s="341"/>
      <c r="O26" s="341"/>
      <c r="P26" s="341"/>
      <c r="Q26" s="341"/>
      <c r="R26" s="341"/>
      <c r="S26" s="341"/>
      <c r="T26" s="341"/>
      <c r="U26" s="341"/>
      <c r="V26" s="341"/>
      <c r="W26" s="341"/>
      <c r="X26" s="341"/>
      <c r="Y26" s="341"/>
      <c r="Z26" s="341"/>
      <c r="AA26" s="341"/>
      <c r="AB26" s="341"/>
      <c r="AC26" s="341"/>
      <c r="AD26" s="342"/>
      <c r="AE26" s="189"/>
      <c r="AF26" s="190"/>
      <c r="AG26" s="186"/>
      <c r="AH26" s="186"/>
      <c r="AI26" s="186"/>
      <c r="AJ26" s="191"/>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5"/>
      <c r="BK26" s="175"/>
      <c r="BL26" s="175"/>
      <c r="BM26" s="175"/>
      <c r="BN26" s="175"/>
      <c r="BO26" s="175"/>
      <c r="BP26" s="175"/>
      <c r="BQ26" s="175"/>
    </row>
    <row r="27" spans="1:69" s="176" customFormat="1">
      <c r="A27" s="174"/>
      <c r="B27" s="185"/>
      <c r="C27" s="186"/>
      <c r="D27" s="186"/>
      <c r="E27" s="186"/>
      <c r="F27" s="187"/>
      <c r="G27" s="192"/>
      <c r="H27" s="349"/>
      <c r="I27" s="350"/>
      <c r="J27" s="350"/>
      <c r="K27" s="350"/>
      <c r="L27" s="350"/>
      <c r="M27" s="350"/>
      <c r="N27" s="350"/>
      <c r="O27" s="350"/>
      <c r="P27" s="350"/>
      <c r="Q27" s="350"/>
      <c r="R27" s="350"/>
      <c r="S27" s="350"/>
      <c r="T27" s="350"/>
      <c r="U27" s="350"/>
      <c r="V27" s="350"/>
      <c r="W27" s="350"/>
      <c r="X27" s="350"/>
      <c r="Y27" s="350"/>
      <c r="Z27" s="350"/>
      <c r="AA27" s="350"/>
      <c r="AB27" s="350"/>
      <c r="AC27" s="350"/>
      <c r="AD27" s="351"/>
      <c r="AE27" s="189"/>
      <c r="AF27" s="190"/>
      <c r="AG27" s="186"/>
      <c r="AH27" s="186"/>
      <c r="AI27" s="186"/>
      <c r="AJ27" s="191"/>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5"/>
      <c r="BK27" s="175"/>
      <c r="BL27" s="175"/>
      <c r="BM27" s="175"/>
      <c r="BN27" s="175"/>
      <c r="BO27" s="175"/>
      <c r="BP27" s="175"/>
      <c r="BQ27" s="175"/>
    </row>
    <row r="28" spans="1:69" s="176" customFormat="1">
      <c r="A28" s="174"/>
      <c r="B28" s="185"/>
      <c r="C28" s="186"/>
      <c r="D28" s="186"/>
      <c r="E28" s="186"/>
      <c r="F28" s="187"/>
      <c r="G28" s="192"/>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9"/>
      <c r="AF28" s="190"/>
      <c r="AG28" s="186"/>
      <c r="AH28" s="186"/>
      <c r="AI28" s="186"/>
      <c r="AJ28" s="191"/>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5"/>
      <c r="BK28" s="175"/>
      <c r="BL28" s="175"/>
      <c r="BM28" s="175"/>
      <c r="BN28" s="175"/>
      <c r="BO28" s="175"/>
      <c r="BP28" s="175"/>
      <c r="BQ28" s="175"/>
    </row>
    <row r="29" spans="1:69" s="176" customFormat="1">
      <c r="A29" s="174"/>
      <c r="B29" s="185"/>
      <c r="C29" s="186"/>
      <c r="D29" s="186"/>
      <c r="E29" s="186"/>
      <c r="F29" s="187"/>
      <c r="G29" s="192"/>
      <c r="H29" s="352" t="s">
        <v>88</v>
      </c>
      <c r="I29" s="353"/>
      <c r="J29" s="353"/>
      <c r="K29" s="353"/>
      <c r="L29" s="353"/>
      <c r="M29" s="353"/>
      <c r="N29" s="353"/>
      <c r="O29" s="353"/>
      <c r="P29" s="353"/>
      <c r="Q29" s="353"/>
      <c r="R29" s="353"/>
      <c r="S29" s="353"/>
      <c r="T29" s="353"/>
      <c r="U29" s="353"/>
      <c r="V29" s="353"/>
      <c r="W29" s="353"/>
      <c r="X29" s="354"/>
      <c r="Y29" s="186"/>
      <c r="Z29" s="186"/>
      <c r="AA29" s="186"/>
      <c r="AB29" s="186"/>
      <c r="AC29" s="186"/>
      <c r="AD29" s="186"/>
      <c r="AE29" s="189"/>
      <c r="AF29" s="190"/>
      <c r="AG29" s="186"/>
      <c r="AH29" s="186"/>
      <c r="AI29" s="186"/>
      <c r="AJ29" s="191"/>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c r="BM29" s="175"/>
      <c r="BN29" s="175"/>
      <c r="BO29" s="175"/>
      <c r="BP29" s="175"/>
      <c r="BQ29" s="175"/>
    </row>
    <row r="30" spans="1:69" s="176" customFormat="1">
      <c r="A30" s="174"/>
      <c r="B30" s="185"/>
      <c r="C30" s="186"/>
      <c r="D30" s="186"/>
      <c r="E30" s="186"/>
      <c r="F30" s="187"/>
      <c r="G30" s="192"/>
      <c r="H30" s="31" t="s">
        <v>89</v>
      </c>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9"/>
      <c r="AF30" s="190"/>
      <c r="AG30" s="186"/>
      <c r="AH30" s="186"/>
      <c r="AI30" s="186"/>
      <c r="AJ30" s="191"/>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row>
    <row r="31" spans="1:69" s="176" customFormat="1">
      <c r="A31" s="174"/>
      <c r="B31" s="185"/>
      <c r="C31" s="186"/>
      <c r="D31" s="186"/>
      <c r="E31" s="186"/>
      <c r="F31" s="187"/>
      <c r="G31" s="192"/>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9"/>
      <c r="AF31" s="190"/>
      <c r="AG31" s="186"/>
      <c r="AH31" s="186"/>
      <c r="AI31" s="186"/>
      <c r="AJ31" s="191"/>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row>
    <row r="32" spans="1:69" s="176" customFormat="1">
      <c r="A32" s="174"/>
      <c r="B32" s="185"/>
      <c r="C32" s="186"/>
      <c r="D32" s="186"/>
      <c r="E32" s="186"/>
      <c r="F32" s="187"/>
      <c r="G32" s="192"/>
      <c r="H32" s="186" t="s">
        <v>90</v>
      </c>
      <c r="I32" s="186"/>
      <c r="J32" s="186"/>
      <c r="K32" s="186"/>
      <c r="L32" s="186"/>
      <c r="M32" s="186"/>
      <c r="N32" s="186"/>
      <c r="O32" s="186"/>
      <c r="P32" s="186"/>
      <c r="Q32" s="186"/>
      <c r="R32" s="186"/>
      <c r="S32" s="186"/>
      <c r="T32" s="186"/>
      <c r="U32" s="186"/>
      <c r="V32" s="186"/>
      <c r="W32" s="186"/>
      <c r="X32" s="186"/>
      <c r="Y32" s="186"/>
      <c r="Z32" s="186"/>
      <c r="AA32" s="186"/>
      <c r="AB32" s="186"/>
      <c r="AC32" s="186"/>
      <c r="AD32" s="186"/>
      <c r="AE32" s="189"/>
      <c r="AF32" s="190"/>
      <c r="AG32" s="186"/>
      <c r="AH32" s="186"/>
      <c r="AI32" s="186"/>
      <c r="AJ32" s="191"/>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75"/>
      <c r="BM32" s="175"/>
      <c r="BN32" s="175"/>
      <c r="BO32" s="175"/>
      <c r="BP32" s="175"/>
      <c r="BQ32" s="175"/>
    </row>
    <row r="33" spans="1:69" s="176" customFormat="1" ht="15" thickBot="1">
      <c r="A33" s="174"/>
      <c r="B33" s="185"/>
      <c r="C33" s="186"/>
      <c r="D33" s="186"/>
      <c r="E33" s="186"/>
      <c r="F33" s="187"/>
      <c r="G33" s="192"/>
      <c r="H33" s="193"/>
      <c r="I33" s="193"/>
      <c r="J33" s="193"/>
      <c r="K33" s="193"/>
      <c r="L33" s="193"/>
      <c r="M33" s="193"/>
      <c r="N33" s="193"/>
      <c r="O33" s="193"/>
      <c r="P33" s="193"/>
      <c r="Q33" s="193"/>
      <c r="R33" s="193"/>
      <c r="S33" s="193"/>
      <c r="T33" s="193"/>
      <c r="U33" s="193"/>
      <c r="V33" s="193"/>
      <c r="W33" s="193"/>
      <c r="X33" s="193"/>
      <c r="Y33" s="193"/>
      <c r="Z33" s="193"/>
      <c r="AA33" s="193"/>
      <c r="AB33" s="193"/>
      <c r="AC33" s="193"/>
      <c r="AD33" s="193"/>
      <c r="AE33" s="189"/>
      <c r="AF33" s="190"/>
      <c r="AG33" s="186"/>
      <c r="AH33" s="186"/>
      <c r="AI33" s="186"/>
      <c r="AJ33" s="191"/>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75"/>
      <c r="BM33" s="175"/>
      <c r="BN33" s="175"/>
      <c r="BO33" s="175"/>
      <c r="BP33" s="175"/>
      <c r="BQ33" s="175"/>
    </row>
    <row r="34" spans="1:69" s="176" customFormat="1" ht="15" thickBot="1">
      <c r="A34" s="174"/>
      <c r="B34" s="185"/>
      <c r="C34" s="186"/>
      <c r="D34" s="186"/>
      <c r="E34" s="186"/>
      <c r="F34" s="187"/>
      <c r="G34" s="188"/>
      <c r="H34" s="359" t="s">
        <v>91</v>
      </c>
      <c r="I34" s="360"/>
      <c r="J34" s="361" t="s">
        <v>92</v>
      </c>
      <c r="K34" s="362"/>
      <c r="L34" s="362"/>
      <c r="M34" s="362"/>
      <c r="N34" s="362"/>
      <c r="O34" s="362"/>
      <c r="P34" s="362"/>
      <c r="Q34" s="362"/>
      <c r="R34" s="362"/>
      <c r="S34" s="362"/>
      <c r="T34" s="362"/>
      <c r="U34" s="362"/>
      <c r="V34" s="362"/>
      <c r="W34" s="362"/>
      <c r="X34" s="362"/>
      <c r="Y34" s="363"/>
      <c r="Z34" s="364" t="s">
        <v>93</v>
      </c>
      <c r="AA34" s="365"/>
      <c r="AB34" s="365"/>
      <c r="AC34" s="365"/>
      <c r="AD34" s="366"/>
      <c r="AE34" s="188"/>
      <c r="AF34" s="190"/>
      <c r="AG34" s="186"/>
      <c r="AH34" s="186"/>
      <c r="AI34" s="186"/>
      <c r="AJ34" s="191"/>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75"/>
      <c r="BM34" s="175"/>
      <c r="BN34" s="175"/>
      <c r="BO34" s="175"/>
      <c r="BP34" s="175"/>
      <c r="BQ34" s="175"/>
    </row>
    <row r="35" spans="1:69" s="176" customFormat="1">
      <c r="A35" s="174"/>
      <c r="B35" s="185"/>
      <c r="C35" s="186"/>
      <c r="D35" s="186"/>
      <c r="E35" s="186"/>
      <c r="F35" s="187"/>
      <c r="G35" s="188"/>
      <c r="H35" s="332">
        <v>0</v>
      </c>
      <c r="I35" s="333"/>
      <c r="J35" s="334" t="s">
        <v>94</v>
      </c>
      <c r="K35" s="335"/>
      <c r="L35" s="335"/>
      <c r="M35" s="335"/>
      <c r="N35" s="335"/>
      <c r="O35" s="335"/>
      <c r="P35" s="335"/>
      <c r="Q35" s="335"/>
      <c r="R35" s="335"/>
      <c r="S35" s="335"/>
      <c r="T35" s="335"/>
      <c r="U35" s="335"/>
      <c r="V35" s="335"/>
      <c r="W35" s="335"/>
      <c r="X35" s="335"/>
      <c r="Y35" s="336"/>
      <c r="Z35" s="337">
        <v>45919</v>
      </c>
      <c r="AA35" s="338"/>
      <c r="AB35" s="338"/>
      <c r="AC35" s="338"/>
      <c r="AD35" s="339"/>
      <c r="AE35" s="188"/>
      <c r="AF35" s="190"/>
      <c r="AG35" s="186"/>
      <c r="AH35" s="186"/>
      <c r="AI35" s="186"/>
      <c r="AJ35" s="191"/>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c r="BN35" s="175"/>
      <c r="BO35" s="175"/>
      <c r="BP35" s="175"/>
      <c r="BQ35" s="175"/>
    </row>
    <row r="36" spans="1:69" s="176" customFormat="1">
      <c r="A36" s="174"/>
      <c r="B36" s="185"/>
      <c r="C36" s="186"/>
      <c r="D36" s="186"/>
      <c r="E36" s="186"/>
      <c r="F36" s="187"/>
      <c r="G36" s="188"/>
      <c r="H36" s="325"/>
      <c r="I36" s="326"/>
      <c r="J36" s="325"/>
      <c r="K36" s="327"/>
      <c r="L36" s="327"/>
      <c r="M36" s="327"/>
      <c r="N36" s="327"/>
      <c r="O36" s="327"/>
      <c r="P36" s="327"/>
      <c r="Q36" s="327"/>
      <c r="R36" s="327"/>
      <c r="S36" s="327"/>
      <c r="T36" s="327"/>
      <c r="U36" s="327"/>
      <c r="V36" s="327"/>
      <c r="W36" s="327"/>
      <c r="X36" s="327"/>
      <c r="Y36" s="326"/>
      <c r="Z36" s="328"/>
      <c r="AA36" s="327"/>
      <c r="AB36" s="327"/>
      <c r="AC36" s="327"/>
      <c r="AD36" s="326"/>
      <c r="AE36" s="188"/>
      <c r="AF36" s="190"/>
      <c r="AG36" s="186"/>
      <c r="AH36" s="186"/>
      <c r="AI36" s="186"/>
      <c r="AJ36" s="191"/>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75"/>
      <c r="BM36" s="175"/>
      <c r="BN36" s="175"/>
      <c r="BO36" s="175"/>
      <c r="BP36" s="175"/>
      <c r="BQ36" s="175"/>
    </row>
    <row r="37" spans="1:69" s="176" customFormat="1">
      <c r="A37" s="174"/>
      <c r="B37" s="185"/>
      <c r="C37" s="186"/>
      <c r="D37" s="186"/>
      <c r="E37" s="186"/>
      <c r="F37" s="187"/>
      <c r="G37" s="188"/>
      <c r="H37" s="325"/>
      <c r="I37" s="326"/>
      <c r="J37" s="325"/>
      <c r="K37" s="327"/>
      <c r="L37" s="327"/>
      <c r="M37" s="327"/>
      <c r="N37" s="327"/>
      <c r="O37" s="327"/>
      <c r="P37" s="327"/>
      <c r="Q37" s="327"/>
      <c r="R37" s="327"/>
      <c r="S37" s="327"/>
      <c r="T37" s="327"/>
      <c r="U37" s="327"/>
      <c r="V37" s="327"/>
      <c r="W37" s="327"/>
      <c r="X37" s="327"/>
      <c r="Y37" s="326"/>
      <c r="Z37" s="328"/>
      <c r="AA37" s="327"/>
      <c r="AB37" s="327"/>
      <c r="AC37" s="327"/>
      <c r="AD37" s="326"/>
      <c r="AE37" s="188"/>
      <c r="AF37" s="190"/>
      <c r="AG37" s="186"/>
      <c r="AH37" s="186"/>
      <c r="AI37" s="186"/>
      <c r="AJ37" s="191"/>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row>
    <row r="38" spans="1:69" s="176" customFormat="1">
      <c r="A38" s="174"/>
      <c r="B38" s="185"/>
      <c r="C38" s="186"/>
      <c r="D38" s="186"/>
      <c r="E38" s="186"/>
      <c r="F38" s="187"/>
      <c r="G38" s="188"/>
      <c r="H38" s="325"/>
      <c r="I38" s="326"/>
      <c r="J38" s="325"/>
      <c r="K38" s="327"/>
      <c r="L38" s="327"/>
      <c r="M38" s="327"/>
      <c r="N38" s="327"/>
      <c r="O38" s="327"/>
      <c r="P38" s="327"/>
      <c r="Q38" s="327"/>
      <c r="R38" s="327"/>
      <c r="S38" s="327"/>
      <c r="T38" s="327"/>
      <c r="U38" s="327"/>
      <c r="V38" s="327"/>
      <c r="W38" s="327"/>
      <c r="X38" s="327"/>
      <c r="Y38" s="326"/>
      <c r="Z38" s="328"/>
      <c r="AA38" s="327"/>
      <c r="AB38" s="327"/>
      <c r="AC38" s="327"/>
      <c r="AD38" s="326"/>
      <c r="AE38" s="188"/>
      <c r="AF38" s="190"/>
      <c r="AG38" s="186"/>
      <c r="AH38" s="186"/>
      <c r="AI38" s="186"/>
      <c r="AJ38" s="191"/>
      <c r="AK38" s="175"/>
      <c r="AL38" s="175"/>
      <c r="AM38" s="175"/>
      <c r="AN38" s="175"/>
      <c r="AO38" s="175"/>
      <c r="AP38" s="175"/>
      <c r="AQ38" s="175"/>
      <c r="AR38" s="175"/>
      <c r="AS38" s="175"/>
      <c r="AT38" s="175"/>
      <c r="AU38" s="175"/>
      <c r="AV38" s="175"/>
      <c r="AW38" s="175"/>
      <c r="AX38" s="175"/>
      <c r="AY38" s="175"/>
      <c r="AZ38" s="175"/>
      <c r="BA38" s="175"/>
      <c r="BB38" s="175"/>
      <c r="BC38" s="175"/>
      <c r="BD38" s="175"/>
      <c r="BE38" s="175"/>
      <c r="BF38" s="175"/>
      <c r="BG38" s="175"/>
      <c r="BH38" s="175"/>
      <c r="BI38" s="175"/>
      <c r="BJ38" s="175"/>
      <c r="BK38" s="175"/>
      <c r="BL38" s="175"/>
      <c r="BM38" s="175"/>
      <c r="BN38" s="175"/>
      <c r="BO38" s="175"/>
      <c r="BP38" s="175"/>
      <c r="BQ38" s="175"/>
    </row>
    <row r="39" spans="1:69" s="176" customFormat="1">
      <c r="A39" s="174"/>
      <c r="B39" s="185"/>
      <c r="C39" s="186"/>
      <c r="D39" s="186"/>
      <c r="E39" s="186"/>
      <c r="F39" s="187"/>
      <c r="G39" s="188"/>
      <c r="H39" s="325"/>
      <c r="I39" s="326"/>
      <c r="J39" s="325"/>
      <c r="K39" s="327"/>
      <c r="L39" s="327"/>
      <c r="M39" s="327"/>
      <c r="N39" s="327"/>
      <c r="O39" s="327"/>
      <c r="P39" s="327"/>
      <c r="Q39" s="327"/>
      <c r="R39" s="327"/>
      <c r="S39" s="327"/>
      <c r="T39" s="327"/>
      <c r="U39" s="327"/>
      <c r="V39" s="327"/>
      <c r="W39" s="327"/>
      <c r="X39" s="327"/>
      <c r="Y39" s="326"/>
      <c r="Z39" s="328"/>
      <c r="AA39" s="327"/>
      <c r="AB39" s="327"/>
      <c r="AC39" s="327"/>
      <c r="AD39" s="326"/>
      <c r="AE39" s="188"/>
      <c r="AF39" s="190"/>
      <c r="AG39" s="186"/>
      <c r="AH39" s="186"/>
      <c r="AI39" s="186"/>
      <c r="AJ39" s="191"/>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c r="BL39" s="175"/>
      <c r="BM39" s="175"/>
      <c r="BN39" s="175"/>
      <c r="BO39" s="175"/>
      <c r="BP39" s="175"/>
      <c r="BQ39" s="175"/>
    </row>
    <row r="40" spans="1:69" s="176" customFormat="1" ht="15" thickBot="1">
      <c r="A40" s="174"/>
      <c r="B40" s="185"/>
      <c r="C40" s="186"/>
      <c r="D40" s="186"/>
      <c r="E40" s="186"/>
      <c r="F40" s="187"/>
      <c r="G40" s="188"/>
      <c r="H40" s="321"/>
      <c r="I40" s="322"/>
      <c r="J40" s="321"/>
      <c r="K40" s="323"/>
      <c r="L40" s="323"/>
      <c r="M40" s="323"/>
      <c r="N40" s="323"/>
      <c r="O40" s="323"/>
      <c r="P40" s="323"/>
      <c r="Q40" s="323"/>
      <c r="R40" s="323"/>
      <c r="S40" s="323"/>
      <c r="T40" s="323"/>
      <c r="U40" s="323"/>
      <c r="V40" s="323"/>
      <c r="W40" s="323"/>
      <c r="X40" s="323"/>
      <c r="Y40" s="322"/>
      <c r="Z40" s="324"/>
      <c r="AA40" s="323"/>
      <c r="AB40" s="323"/>
      <c r="AC40" s="323"/>
      <c r="AD40" s="322"/>
      <c r="AE40" s="188"/>
      <c r="AF40" s="190"/>
      <c r="AG40" s="186"/>
      <c r="AH40" s="186"/>
      <c r="AI40" s="186"/>
      <c r="AJ40" s="191"/>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5"/>
      <c r="BK40" s="175"/>
      <c r="BL40" s="175"/>
      <c r="BM40" s="175"/>
      <c r="BN40" s="175"/>
      <c r="BO40" s="175"/>
      <c r="BP40" s="175"/>
      <c r="BQ40" s="175"/>
    </row>
    <row r="41" spans="1:69" s="176" customFormat="1">
      <c r="A41" s="174"/>
      <c r="B41" s="185"/>
      <c r="C41" s="186"/>
      <c r="D41" s="186"/>
      <c r="E41" s="186"/>
      <c r="F41" s="187"/>
      <c r="G41" s="192"/>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89"/>
      <c r="AF41" s="190"/>
      <c r="AG41" s="186"/>
      <c r="AH41" s="186"/>
      <c r="AI41" s="186"/>
      <c r="AJ41" s="191"/>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row>
    <row r="42" spans="1:69" s="176" customFormat="1">
      <c r="A42" s="174"/>
      <c r="B42" s="185"/>
      <c r="C42" s="186"/>
      <c r="D42" s="186"/>
      <c r="E42" s="186"/>
      <c r="F42" s="187"/>
      <c r="G42" s="192"/>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9"/>
      <c r="AF42" s="190"/>
      <c r="AG42" s="186"/>
      <c r="AH42" s="186"/>
      <c r="AI42" s="186"/>
      <c r="AJ42" s="191"/>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row>
    <row r="43" spans="1:69" s="176" customFormat="1">
      <c r="A43" s="174"/>
      <c r="B43" s="185"/>
      <c r="C43" s="186"/>
      <c r="D43" s="186"/>
      <c r="E43" s="186"/>
      <c r="F43" s="187"/>
      <c r="G43" s="192"/>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9"/>
      <c r="AF43" s="190"/>
      <c r="AG43" s="186"/>
      <c r="AH43" s="186"/>
      <c r="AI43" s="186"/>
      <c r="AJ43" s="191"/>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75"/>
      <c r="BM43" s="175"/>
      <c r="BN43" s="175"/>
      <c r="BO43" s="175"/>
      <c r="BP43" s="175"/>
      <c r="BQ43" s="175"/>
    </row>
    <row r="44" spans="1:69" s="176" customFormat="1">
      <c r="A44" s="174"/>
      <c r="B44" s="185"/>
      <c r="C44" s="186"/>
      <c r="D44" s="186"/>
      <c r="E44" s="186"/>
      <c r="F44" s="187"/>
      <c r="G44" s="192"/>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9"/>
      <c r="AF44" s="190"/>
      <c r="AG44" s="186"/>
      <c r="AH44" s="186"/>
      <c r="AI44" s="186"/>
      <c r="AJ44" s="191"/>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75"/>
      <c r="BM44" s="175"/>
      <c r="BN44" s="175"/>
      <c r="BO44" s="175"/>
      <c r="BP44" s="175"/>
      <c r="BQ44" s="175"/>
    </row>
    <row r="45" spans="1:69" s="176" customFormat="1">
      <c r="A45" s="174"/>
      <c r="B45" s="185"/>
      <c r="C45" s="186"/>
      <c r="D45" s="186"/>
      <c r="E45" s="186"/>
      <c r="F45" s="187"/>
      <c r="G45" s="192"/>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9"/>
      <c r="AF45" s="190"/>
      <c r="AG45" s="186"/>
      <c r="AH45" s="186"/>
      <c r="AI45" s="186"/>
      <c r="AJ45" s="191"/>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75"/>
      <c r="BM45" s="175"/>
      <c r="BN45" s="175"/>
      <c r="BO45" s="175"/>
      <c r="BP45" s="175"/>
      <c r="BQ45" s="175"/>
    </row>
    <row r="46" spans="1:69" s="176" customFormat="1">
      <c r="A46" s="174"/>
      <c r="B46" s="185"/>
      <c r="C46" s="186"/>
      <c r="D46" s="186"/>
      <c r="E46" s="186"/>
      <c r="F46" s="187"/>
      <c r="G46" s="192"/>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9"/>
      <c r="AF46" s="190"/>
      <c r="AG46" s="186"/>
      <c r="AH46" s="186"/>
      <c r="AI46" s="186"/>
      <c r="AJ46" s="191"/>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75"/>
      <c r="BM46" s="175"/>
      <c r="BN46" s="175"/>
      <c r="BO46" s="175"/>
      <c r="BP46" s="175"/>
      <c r="BQ46" s="175"/>
    </row>
    <row r="47" spans="1:69" s="176" customFormat="1">
      <c r="A47" s="174"/>
      <c r="B47" s="185"/>
      <c r="C47" s="186"/>
      <c r="D47" s="186"/>
      <c r="E47" s="186"/>
      <c r="F47" s="187"/>
      <c r="G47" s="192"/>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9"/>
      <c r="AF47" s="190"/>
      <c r="AG47" s="186"/>
      <c r="AH47" s="186"/>
      <c r="AI47" s="186"/>
      <c r="AJ47" s="191"/>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75"/>
      <c r="BM47" s="175"/>
      <c r="BN47" s="175"/>
      <c r="BO47" s="175"/>
      <c r="BP47" s="175"/>
      <c r="BQ47" s="175"/>
    </row>
    <row r="48" spans="1:69" s="176" customFormat="1">
      <c r="A48" s="174"/>
      <c r="B48" s="185"/>
      <c r="C48" s="186"/>
      <c r="D48" s="186"/>
      <c r="E48" s="186"/>
      <c r="F48" s="187"/>
      <c r="G48" s="192"/>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9"/>
      <c r="AF48" s="190"/>
      <c r="AG48" s="186"/>
      <c r="AH48" s="186"/>
      <c r="AI48" s="186"/>
      <c r="AJ48" s="191"/>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75"/>
      <c r="BM48" s="175"/>
      <c r="BN48" s="175"/>
      <c r="BO48" s="175"/>
      <c r="BP48" s="175"/>
      <c r="BQ48" s="175"/>
    </row>
    <row r="49" spans="1:69" s="176" customFormat="1">
      <c r="A49" s="174"/>
      <c r="B49" s="185"/>
      <c r="C49" s="186"/>
      <c r="D49" s="186"/>
      <c r="E49" s="186"/>
      <c r="F49" s="187"/>
      <c r="G49" s="192"/>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9"/>
      <c r="AF49" s="190"/>
      <c r="AG49" s="186"/>
      <c r="AH49" s="186"/>
      <c r="AI49" s="186"/>
      <c r="AJ49" s="191"/>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175"/>
      <c r="BN49" s="175"/>
      <c r="BO49" s="175"/>
      <c r="BP49" s="175"/>
      <c r="BQ49" s="175"/>
    </row>
    <row r="50" spans="1:69" s="176" customFormat="1">
      <c r="A50" s="174"/>
      <c r="B50" s="185"/>
      <c r="C50" s="186"/>
      <c r="D50" s="186"/>
      <c r="E50" s="186"/>
      <c r="F50" s="187"/>
      <c r="G50" s="192"/>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9"/>
      <c r="AF50" s="190"/>
      <c r="AG50" s="186"/>
      <c r="AH50" s="186"/>
      <c r="AI50" s="186"/>
      <c r="AJ50" s="191"/>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75"/>
      <c r="BM50" s="175"/>
      <c r="BN50" s="175"/>
      <c r="BO50" s="175"/>
      <c r="BP50" s="175"/>
      <c r="BQ50" s="175"/>
    </row>
    <row r="51" spans="1:69" s="176" customFormat="1">
      <c r="A51" s="174"/>
      <c r="B51" s="185"/>
      <c r="C51" s="186"/>
      <c r="D51" s="186"/>
      <c r="E51" s="186"/>
      <c r="F51" s="187"/>
      <c r="G51" s="192"/>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9"/>
      <c r="AF51" s="190"/>
      <c r="AG51" s="186"/>
      <c r="AH51" s="186"/>
      <c r="AI51" s="186"/>
      <c r="AJ51" s="191"/>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5"/>
      <c r="BK51" s="175"/>
      <c r="BL51" s="175"/>
      <c r="BM51" s="175"/>
      <c r="BN51" s="175"/>
      <c r="BO51" s="175"/>
      <c r="BP51" s="175"/>
      <c r="BQ51" s="175"/>
    </row>
    <row r="52" spans="1:69" s="176" customFormat="1" ht="15" thickBot="1">
      <c r="A52" s="174"/>
      <c r="B52" s="194"/>
      <c r="C52" s="195"/>
      <c r="D52" s="195"/>
      <c r="E52" s="195"/>
      <c r="F52" s="196"/>
      <c r="G52" s="197"/>
      <c r="H52" s="195"/>
      <c r="I52" s="195"/>
      <c r="J52" s="195"/>
      <c r="K52" s="195"/>
      <c r="L52" s="195"/>
      <c r="M52" s="195"/>
      <c r="N52" s="195"/>
      <c r="O52" s="195"/>
      <c r="P52" s="195"/>
      <c r="Q52" s="195"/>
      <c r="R52" s="195"/>
      <c r="S52" s="195"/>
      <c r="T52" s="195"/>
      <c r="U52" s="195"/>
      <c r="V52" s="195"/>
      <c r="W52" s="195"/>
      <c r="X52" s="195"/>
      <c r="Y52" s="195"/>
      <c r="Z52" s="195"/>
      <c r="AA52" s="195"/>
      <c r="AB52" s="195"/>
      <c r="AC52" s="195"/>
      <c r="AD52" s="195"/>
      <c r="AE52" s="198"/>
      <c r="AF52" s="199"/>
      <c r="AG52" s="195"/>
      <c r="AH52" s="195"/>
      <c r="AI52" s="195"/>
      <c r="AJ52" s="200"/>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5"/>
      <c r="BK52" s="175"/>
      <c r="BL52" s="175"/>
      <c r="BM52" s="175"/>
      <c r="BN52" s="175"/>
      <c r="BO52" s="175"/>
      <c r="BP52" s="175"/>
      <c r="BQ52" s="175"/>
    </row>
    <row r="53" spans="1:69" s="175" customFormat="1"/>
    <row r="54" spans="1:69" s="175" customFormat="1"/>
    <row r="55" spans="1:69" s="175" customFormat="1"/>
    <row r="56" spans="1:69" s="175" customFormat="1"/>
    <row r="57" spans="1:69" s="175" customFormat="1"/>
    <row r="58" spans="1:69" s="175" customFormat="1"/>
    <row r="59" spans="1:69" s="175" customFormat="1"/>
    <row r="60" spans="1:69" s="175" customFormat="1"/>
    <row r="61" spans="1:69" s="175" customFormat="1"/>
    <row r="62" spans="1:69" s="175" customFormat="1"/>
    <row r="63" spans="1:69" s="175" customFormat="1"/>
    <row r="64" spans="1:69" s="175" customFormat="1"/>
    <row r="65" s="175" customFormat="1"/>
    <row r="66" s="175" customFormat="1"/>
    <row r="67" s="175" customFormat="1"/>
    <row r="68" s="175" customFormat="1"/>
    <row r="69" s="175" customFormat="1"/>
    <row r="70" s="175" customFormat="1"/>
    <row r="71" s="175" customFormat="1"/>
    <row r="72" s="175" customFormat="1"/>
    <row r="73" s="175" customFormat="1"/>
    <row r="74" s="175" customFormat="1"/>
    <row r="75" s="175" customFormat="1"/>
    <row r="76" s="175" customFormat="1"/>
    <row r="77" s="175" customFormat="1"/>
    <row r="78" s="175" customFormat="1"/>
    <row r="79" s="175" customFormat="1"/>
    <row r="80" s="175" customFormat="1"/>
    <row r="81" s="175" customFormat="1"/>
    <row r="82" s="175" customFormat="1"/>
    <row r="83" s="175" customFormat="1"/>
    <row r="84" s="175" customFormat="1"/>
    <row r="85" s="175" customFormat="1"/>
    <row r="86" s="175" customFormat="1"/>
    <row r="87" s="175" customFormat="1"/>
    <row r="88" s="175" customFormat="1"/>
    <row r="89" s="175" customFormat="1"/>
    <row r="90" s="175" customFormat="1"/>
    <row r="91" s="175" customFormat="1"/>
    <row r="92" s="175" customFormat="1"/>
    <row r="93" s="175" customFormat="1"/>
    <row r="94" s="175" customFormat="1"/>
    <row r="95" s="175" customFormat="1"/>
    <row r="96" s="175" customFormat="1"/>
    <row r="97" s="175" customFormat="1"/>
    <row r="98" s="175" customFormat="1"/>
    <row r="99" s="175" customFormat="1"/>
    <row r="100" s="175" customFormat="1"/>
    <row r="101" s="175" customFormat="1"/>
    <row r="102" s="175" customFormat="1"/>
    <row r="103" s="175" customFormat="1"/>
    <row r="104" s="175" customFormat="1"/>
    <row r="105" s="175" customFormat="1"/>
  </sheetData>
  <sheetProtection algorithmName="SHA-512" hashValue="EVL9Gv4vbUpbhe1AsiYN7hwHFLlH5jgbSYTmOaETVSyNn4ssJU9iga2suvsFlheU67erbzqnZZibl6y56fB+jw==" saltValue="WECNBxdn4JSVlyxxgeBgxQ==" spinCount="100000" sheet="1" selectLockedCells="1"/>
  <mergeCells count="46">
    <mergeCell ref="B1:F1"/>
    <mergeCell ref="G1:AE1"/>
    <mergeCell ref="AF1:AJ1"/>
    <mergeCell ref="B2:F5"/>
    <mergeCell ref="G2:L2"/>
    <mergeCell ref="M2:AE2"/>
    <mergeCell ref="AF2:AJ2"/>
    <mergeCell ref="G3:L3"/>
    <mergeCell ref="M3:AE3"/>
    <mergeCell ref="AF3:AJ3"/>
    <mergeCell ref="G4:AE4"/>
    <mergeCell ref="AF4:AJ4"/>
    <mergeCell ref="G5:L5"/>
    <mergeCell ref="M5:S5"/>
    <mergeCell ref="T5:Y5"/>
    <mergeCell ref="Z5:AE5"/>
    <mergeCell ref="AF5:AJ5"/>
    <mergeCell ref="H35:I35"/>
    <mergeCell ref="J35:Y35"/>
    <mergeCell ref="Z35:AD35"/>
    <mergeCell ref="H7:AD12"/>
    <mergeCell ref="H14:AD16"/>
    <mergeCell ref="H18:AD18"/>
    <mergeCell ref="H20:AD21"/>
    <mergeCell ref="H23:M23"/>
    <mergeCell ref="H24:AD24"/>
    <mergeCell ref="H26:AD27"/>
    <mergeCell ref="H29:X29"/>
    <mergeCell ref="H34:I34"/>
    <mergeCell ref="J34:Y34"/>
    <mergeCell ref="Z34:AD34"/>
    <mergeCell ref="H36:I36"/>
    <mergeCell ref="J36:Y36"/>
    <mergeCell ref="Z36:AD36"/>
    <mergeCell ref="H37:I37"/>
    <mergeCell ref="J37:Y37"/>
    <mergeCell ref="Z37:AD37"/>
    <mergeCell ref="H40:I40"/>
    <mergeCell ref="J40:Y40"/>
    <mergeCell ref="Z40:AD40"/>
    <mergeCell ref="H38:I38"/>
    <mergeCell ref="J38:Y38"/>
    <mergeCell ref="Z38:AD38"/>
    <mergeCell ref="H39:I39"/>
    <mergeCell ref="J39:Y39"/>
    <mergeCell ref="Z39:AD39"/>
  </mergeCells>
  <hyperlinks>
    <hyperlink ref="H30" r:id="rId1" xr:uid="{0E02807C-4AF0-4139-A0B1-2D5065C0DAFB}"/>
  </hyperlinks>
  <pageMargins left="0.7" right="0.7" top="0.75" bottom="0.75" header="0.3" footer="0.3"/>
  <pageSetup paperSize="9" scale="96" orientation="portrait" r:id="rId2"/>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BP108"/>
  <sheetViews>
    <sheetView view="pageBreakPreview" zoomScaleNormal="100" zoomScaleSheetLayoutView="100" workbookViewId="0">
      <selection activeCell="X11" sqref="X11:Z11"/>
    </sheetView>
  </sheetViews>
  <sheetFormatPr defaultRowHeight="14.25" customHeight="1"/>
  <cols>
    <col min="1" max="1" width="1.6640625" style="115" customWidth="1"/>
    <col min="2" max="2" width="2.33203125" style="115" customWidth="1"/>
    <col min="3" max="36" width="2.44140625" style="115" customWidth="1"/>
    <col min="37" max="44" width="9.109375" style="115"/>
    <col min="45" max="45" width="0" style="115" hidden="1" customWidth="1"/>
    <col min="46" max="46" width="0" hidden="1" customWidth="1"/>
    <col min="47" max="47" width="7.109375" hidden="1" customWidth="1"/>
    <col min="48" max="48" width="5" hidden="1" customWidth="1"/>
    <col min="49" max="49" width="26.109375" hidden="1" customWidth="1"/>
    <col min="50" max="50" width="17" hidden="1" customWidth="1"/>
    <col min="51" max="51" width="12.5546875" hidden="1" customWidth="1"/>
    <col min="52" max="52" width="12.88671875" hidden="1" customWidth="1"/>
    <col min="53" max="53" width="16.5546875" hidden="1" customWidth="1"/>
    <col min="54" max="54" width="10.44140625" hidden="1" customWidth="1"/>
    <col min="55" max="55" width="11.109375" hidden="1" customWidth="1"/>
    <col min="56" max="56" width="10.44140625" style="171" hidden="1" customWidth="1"/>
    <col min="57" max="57" width="11.5546875" style="171" hidden="1" customWidth="1"/>
    <col min="58" max="58" width="20.5546875" hidden="1" customWidth="1"/>
    <col min="59" max="59" width="24.88671875" hidden="1" customWidth="1"/>
    <col min="60" max="60" width="0" hidden="1" customWidth="1"/>
    <col min="61" max="61" width="8.88671875" hidden="1" customWidth="1"/>
    <col min="62" max="62" width="8" hidden="1" customWidth="1"/>
    <col min="63" max="63" width="5.109375" style="118" hidden="1" customWidth="1"/>
    <col min="64" max="64" width="6" style="118" hidden="1" customWidth="1"/>
    <col min="65" max="65" width="10.44140625" style="118" hidden="1" customWidth="1"/>
    <col min="66" max="68" width="10.44140625" style="118" customWidth="1"/>
    <col min="69" max="69" width="3.109375" customWidth="1"/>
  </cols>
  <sheetData>
    <row r="1" spans="2:66" ht="14.25" customHeight="1" thickBot="1">
      <c r="B1" s="446" t="s">
        <v>62</v>
      </c>
      <c r="C1" s="447"/>
      <c r="D1" s="447"/>
      <c r="E1" s="447"/>
      <c r="F1" s="447"/>
      <c r="G1" s="448" t="s">
        <v>98</v>
      </c>
      <c r="H1" s="448"/>
      <c r="I1" s="448"/>
      <c r="J1" s="448"/>
      <c r="K1" s="448"/>
      <c r="L1" s="448"/>
      <c r="M1" s="448"/>
      <c r="N1" s="448"/>
      <c r="O1" s="448"/>
      <c r="P1" s="448"/>
      <c r="Q1" s="448"/>
      <c r="R1" s="448"/>
      <c r="S1" s="448"/>
      <c r="T1" s="448"/>
      <c r="U1" s="448"/>
      <c r="V1" s="448"/>
      <c r="W1" s="448"/>
      <c r="X1" s="448"/>
      <c r="Y1" s="448"/>
      <c r="Z1" s="448"/>
      <c r="AA1" s="448"/>
      <c r="AB1" s="448"/>
      <c r="AC1" s="448"/>
      <c r="AD1" s="448"/>
      <c r="AE1" s="448"/>
      <c r="AF1" s="446" t="s">
        <v>63</v>
      </c>
      <c r="AG1" s="447"/>
      <c r="AH1" s="447"/>
      <c r="AI1" s="447"/>
      <c r="AJ1" s="447"/>
      <c r="BD1" s="116"/>
      <c r="BE1" s="117"/>
      <c r="BI1" s="118"/>
      <c r="BN1"/>
    </row>
    <row r="2" spans="2:66" ht="14.25" customHeight="1" thickBot="1">
      <c r="B2" s="449" t="s">
        <v>64</v>
      </c>
      <c r="C2" s="450"/>
      <c r="D2" s="450"/>
      <c r="E2" s="450"/>
      <c r="F2" s="451"/>
      <c r="G2" s="458" t="s">
        <v>56</v>
      </c>
      <c r="H2" s="459"/>
      <c r="I2" s="459"/>
      <c r="J2" s="459"/>
      <c r="K2" s="459"/>
      <c r="L2" s="459"/>
      <c r="M2" s="460"/>
      <c r="N2" s="461"/>
      <c r="O2" s="461"/>
      <c r="P2" s="461"/>
      <c r="Q2" s="461"/>
      <c r="R2" s="461"/>
      <c r="S2" s="461"/>
      <c r="T2" s="461"/>
      <c r="U2" s="461"/>
      <c r="V2" s="461"/>
      <c r="W2" s="461"/>
      <c r="X2" s="461"/>
      <c r="Y2" s="461"/>
      <c r="Z2" s="461"/>
      <c r="AA2" s="461"/>
      <c r="AB2" s="461"/>
      <c r="AC2" s="461"/>
      <c r="AD2" s="461"/>
      <c r="AE2" s="462"/>
      <c r="AF2" s="463" t="s">
        <v>57</v>
      </c>
      <c r="AG2" s="459"/>
      <c r="AH2" s="459"/>
      <c r="AI2" s="459"/>
      <c r="AJ2" s="464"/>
      <c r="AW2" s="486" t="s">
        <v>53</v>
      </c>
      <c r="AX2" s="487"/>
      <c r="AY2" s="487"/>
      <c r="AZ2" s="487"/>
      <c r="BA2" s="488"/>
      <c r="BC2" s="482" t="s">
        <v>11</v>
      </c>
      <c r="BD2" s="483"/>
      <c r="BE2" s="483"/>
      <c r="BF2" s="483"/>
      <c r="BG2" s="483"/>
      <c r="BH2" s="484"/>
    </row>
    <row r="3" spans="2:66" ht="14.25" customHeight="1">
      <c r="B3" s="452"/>
      <c r="C3" s="453"/>
      <c r="D3" s="453"/>
      <c r="E3" s="453"/>
      <c r="F3" s="454"/>
      <c r="G3" s="386" t="s">
        <v>58</v>
      </c>
      <c r="H3" s="387"/>
      <c r="I3" s="387"/>
      <c r="J3" s="387"/>
      <c r="K3" s="387"/>
      <c r="L3" s="388"/>
      <c r="M3" s="389" t="s">
        <v>78</v>
      </c>
      <c r="N3" s="390"/>
      <c r="O3" s="390"/>
      <c r="P3" s="390"/>
      <c r="Q3" s="390"/>
      <c r="R3" s="390"/>
      <c r="S3" s="390"/>
      <c r="T3" s="390"/>
      <c r="U3" s="390"/>
      <c r="V3" s="390"/>
      <c r="W3" s="390"/>
      <c r="X3" s="390"/>
      <c r="Y3" s="390"/>
      <c r="Z3" s="390"/>
      <c r="AA3" s="390"/>
      <c r="AB3" s="390"/>
      <c r="AC3" s="390"/>
      <c r="AD3" s="390"/>
      <c r="AE3" s="391"/>
      <c r="AF3" s="465"/>
      <c r="AG3" s="390"/>
      <c r="AH3" s="390"/>
      <c r="AI3" s="390"/>
      <c r="AJ3" s="466"/>
      <c r="AW3" s="489" t="s">
        <v>33</v>
      </c>
      <c r="AX3" s="490"/>
      <c r="AY3" s="490"/>
      <c r="AZ3" s="490"/>
      <c r="BA3" s="491"/>
      <c r="BC3" s="119"/>
      <c r="BD3" s="120"/>
      <c r="BE3" s="120"/>
      <c r="BF3" s="120"/>
      <c r="BG3" s="120"/>
      <c r="BH3" s="121"/>
    </row>
    <row r="4" spans="2:66" ht="14.25" customHeight="1" thickBot="1">
      <c r="B4" s="452"/>
      <c r="C4" s="453"/>
      <c r="D4" s="453"/>
      <c r="E4" s="453"/>
      <c r="F4" s="454"/>
      <c r="G4" s="395" t="s">
        <v>76</v>
      </c>
      <c r="H4" s="396"/>
      <c r="I4" s="396"/>
      <c r="J4" s="396"/>
      <c r="K4" s="396"/>
      <c r="L4" s="396"/>
      <c r="M4" s="396"/>
      <c r="N4" s="396"/>
      <c r="O4" s="396"/>
      <c r="P4" s="396"/>
      <c r="Q4" s="396"/>
      <c r="R4" s="396"/>
      <c r="S4" s="396"/>
      <c r="T4" s="396"/>
      <c r="U4" s="396"/>
      <c r="V4" s="396"/>
      <c r="W4" s="396"/>
      <c r="X4" s="396"/>
      <c r="Y4" s="396"/>
      <c r="Z4" s="396"/>
      <c r="AA4" s="396"/>
      <c r="AB4" s="396"/>
      <c r="AC4" s="396"/>
      <c r="AD4" s="396"/>
      <c r="AE4" s="397"/>
      <c r="AF4" s="386" t="s">
        <v>59</v>
      </c>
      <c r="AG4" s="467"/>
      <c r="AH4" s="467"/>
      <c r="AI4" s="467"/>
      <c r="AJ4" s="468"/>
      <c r="AW4" s="122"/>
      <c r="AX4" s="123"/>
      <c r="AY4" s="123"/>
      <c r="AZ4" s="123"/>
      <c r="BA4" s="124"/>
      <c r="BC4" s="125" t="s">
        <v>54</v>
      </c>
      <c r="BD4" s="126"/>
      <c r="BE4" s="126"/>
      <c r="BF4" s="126"/>
      <c r="BG4" s="126"/>
      <c r="BH4" s="127"/>
    </row>
    <row r="5" spans="2:66" ht="14.25" customHeight="1" thickBot="1">
      <c r="B5" s="455"/>
      <c r="C5" s="456"/>
      <c r="D5" s="456"/>
      <c r="E5" s="456"/>
      <c r="F5" s="457"/>
      <c r="G5" s="469" t="s">
        <v>60</v>
      </c>
      <c r="H5" s="470"/>
      <c r="I5" s="470"/>
      <c r="J5" s="470"/>
      <c r="K5" s="470"/>
      <c r="L5" s="471"/>
      <c r="M5" s="472">
        <v>1</v>
      </c>
      <c r="N5" s="473"/>
      <c r="O5" s="473"/>
      <c r="P5" s="473"/>
      <c r="Q5" s="473"/>
      <c r="R5" s="473"/>
      <c r="S5" s="474"/>
      <c r="T5" s="475" t="s">
        <v>61</v>
      </c>
      <c r="U5" s="469"/>
      <c r="V5" s="469"/>
      <c r="W5" s="469"/>
      <c r="X5" s="469"/>
      <c r="Y5" s="476"/>
      <c r="Z5" s="477"/>
      <c r="AA5" s="435"/>
      <c r="AB5" s="435"/>
      <c r="AC5" s="435"/>
      <c r="AD5" s="435"/>
      <c r="AE5" s="478"/>
      <c r="AF5" s="434"/>
      <c r="AG5" s="435"/>
      <c r="AH5" s="435"/>
      <c r="AI5" s="435"/>
      <c r="AJ5" s="436"/>
      <c r="AY5" s="128"/>
      <c r="AZ5" s="128"/>
      <c r="BC5" s="125"/>
      <c r="BD5" s="126"/>
      <c r="BE5" s="126"/>
      <c r="BF5" s="126"/>
      <c r="BG5" s="126"/>
      <c r="BH5" s="127"/>
    </row>
    <row r="6" spans="2:66" ht="14.25" customHeight="1">
      <c r="B6" s="5"/>
      <c r="C6" s="6"/>
      <c r="D6" s="6"/>
      <c r="E6" s="6"/>
      <c r="F6" s="7"/>
      <c r="G6" s="8"/>
      <c r="H6" s="9"/>
      <c r="I6" s="9"/>
      <c r="J6" s="9"/>
      <c r="K6" s="9"/>
      <c r="L6" s="9"/>
      <c r="M6" s="9"/>
      <c r="N6" s="9"/>
      <c r="O6" s="9"/>
      <c r="P6" s="9"/>
      <c r="Q6" s="9"/>
      <c r="R6" s="9"/>
      <c r="S6" s="9"/>
      <c r="T6" s="9"/>
      <c r="U6" s="9"/>
      <c r="V6" s="9"/>
      <c r="W6" s="9"/>
      <c r="X6" s="9"/>
      <c r="Y6" s="9"/>
      <c r="Z6" s="9"/>
      <c r="AA6" s="9"/>
      <c r="AB6" s="9"/>
      <c r="AC6" s="9"/>
      <c r="AD6" s="9"/>
      <c r="AE6" s="10"/>
      <c r="AF6" s="11"/>
      <c r="AG6" s="6"/>
      <c r="AH6" s="6"/>
      <c r="AI6" s="6"/>
      <c r="AJ6" s="12"/>
      <c r="AU6" s="485" t="s">
        <v>12</v>
      </c>
      <c r="AW6" t="s">
        <v>1</v>
      </c>
      <c r="AY6" s="129"/>
      <c r="AZ6" s="129"/>
      <c r="BC6" s="255" t="s">
        <v>55</v>
      </c>
      <c r="BD6" s="256"/>
      <c r="BE6" s="256"/>
      <c r="BF6" s="256"/>
      <c r="BG6" s="126"/>
      <c r="BH6" s="127"/>
    </row>
    <row r="7" spans="2:66" ht="14.25" customHeight="1" thickBot="1">
      <c r="B7" s="13"/>
      <c r="C7" s="14"/>
      <c r="D7" s="14"/>
      <c r="E7" s="14"/>
      <c r="F7" s="15"/>
      <c r="G7" s="20"/>
      <c r="H7" s="29" t="s">
        <v>65</v>
      </c>
      <c r="I7" s="14"/>
      <c r="J7" s="14"/>
      <c r="K7" s="14"/>
      <c r="L7" s="14"/>
      <c r="M7" s="14"/>
      <c r="N7" s="14"/>
      <c r="O7" s="14"/>
      <c r="P7" s="14"/>
      <c r="Q7" s="14"/>
      <c r="R7" s="14"/>
      <c r="S7" s="14"/>
      <c r="T7" s="14"/>
      <c r="U7" s="14"/>
      <c r="V7" s="14"/>
      <c r="W7" s="14"/>
      <c r="X7" s="14"/>
      <c r="Y7" s="14"/>
      <c r="Z7" s="14"/>
      <c r="AA7" s="14"/>
      <c r="AB7" s="14"/>
      <c r="AC7" s="14"/>
      <c r="AD7" s="14"/>
      <c r="AE7" s="19"/>
      <c r="AF7" s="17"/>
      <c r="AG7" s="14"/>
      <c r="AH7" s="14"/>
      <c r="AI7" s="14"/>
      <c r="AJ7" s="18"/>
      <c r="AU7" s="485"/>
      <c r="AY7" s="129"/>
      <c r="BC7" s="257" t="s">
        <v>49</v>
      </c>
      <c r="BD7" s="258"/>
      <c r="BE7" s="258"/>
      <c r="BF7" s="258"/>
      <c r="BG7" s="258"/>
      <c r="BH7" s="4"/>
    </row>
    <row r="8" spans="2:66" ht="14.25" customHeight="1" thickBot="1">
      <c r="B8" s="13"/>
      <c r="C8" s="14"/>
      <c r="D8" s="14"/>
      <c r="E8" s="14"/>
      <c r="F8" s="15"/>
      <c r="G8" s="20"/>
      <c r="H8" s="30"/>
      <c r="I8" s="30"/>
      <c r="J8" s="30"/>
      <c r="K8" s="30"/>
      <c r="L8" s="30"/>
      <c r="M8" s="30"/>
      <c r="N8" s="30"/>
      <c r="O8" s="30"/>
      <c r="P8" s="30"/>
      <c r="Q8" s="30"/>
      <c r="R8" s="30"/>
      <c r="S8" s="30"/>
      <c r="T8" s="30"/>
      <c r="U8" s="30"/>
      <c r="V8" s="30"/>
      <c r="W8" s="30"/>
      <c r="X8" s="30"/>
      <c r="Y8" s="30"/>
      <c r="Z8" s="30"/>
      <c r="AA8" s="14"/>
      <c r="AB8" s="14"/>
      <c r="AC8" s="14"/>
      <c r="AD8" s="14"/>
      <c r="AE8" s="19"/>
      <c r="AF8" s="17"/>
      <c r="AG8" s="14"/>
      <c r="AH8" s="14"/>
      <c r="AI8" s="14"/>
      <c r="AJ8" s="18"/>
      <c r="AU8" s="485"/>
      <c r="AW8" s="479" t="s">
        <v>2</v>
      </c>
      <c r="AX8" s="480"/>
      <c r="AY8" s="480"/>
      <c r="AZ8" s="481"/>
      <c r="BC8" s="257" t="s">
        <v>50</v>
      </c>
      <c r="BD8" s="258"/>
      <c r="BE8" s="258"/>
      <c r="BF8" s="258"/>
      <c r="BG8" s="126"/>
      <c r="BH8" s="127"/>
    </row>
    <row r="9" spans="2:66" ht="14.25" customHeight="1">
      <c r="B9" s="13"/>
      <c r="C9" s="14"/>
      <c r="D9" s="14"/>
      <c r="E9" s="14"/>
      <c r="F9" s="15"/>
      <c r="G9" s="16"/>
      <c r="H9" s="437" t="s">
        <v>77</v>
      </c>
      <c r="I9" s="438"/>
      <c r="J9" s="438"/>
      <c r="K9" s="438"/>
      <c r="L9" s="438"/>
      <c r="M9" s="438"/>
      <c r="N9" s="438"/>
      <c r="O9" s="438"/>
      <c r="P9" s="438"/>
      <c r="Q9" s="438"/>
      <c r="R9" s="439"/>
      <c r="S9" s="440" t="s">
        <v>66</v>
      </c>
      <c r="T9" s="438"/>
      <c r="U9" s="441">
        <v>0.9</v>
      </c>
      <c r="V9" s="442"/>
      <c r="W9" s="443"/>
      <c r="X9" s="444" t="s">
        <v>30</v>
      </c>
      <c r="Y9" s="438"/>
      <c r="Z9" s="445"/>
      <c r="AA9" s="20"/>
      <c r="AB9" s="14"/>
      <c r="AC9" s="14"/>
      <c r="AD9" s="14"/>
      <c r="AE9" s="19"/>
      <c r="AF9" s="17"/>
      <c r="AG9" s="14"/>
      <c r="AH9" s="14"/>
      <c r="AI9" s="14"/>
      <c r="AJ9" s="18"/>
      <c r="AU9" s="485"/>
      <c r="AW9" s="130" t="s">
        <v>22</v>
      </c>
      <c r="AX9" s="131"/>
      <c r="AY9" s="131"/>
      <c r="AZ9" s="132"/>
      <c r="BC9" s="255" t="s">
        <v>51</v>
      </c>
      <c r="BD9" s="256"/>
      <c r="BE9" s="256"/>
      <c r="BF9" s="256"/>
      <c r="BG9" s="256"/>
      <c r="BH9" s="272"/>
    </row>
    <row r="10" spans="2:66" ht="14.25" customHeight="1">
      <c r="B10" s="13"/>
      <c r="C10" s="14"/>
      <c r="D10" s="14"/>
      <c r="E10" s="14"/>
      <c r="F10" s="15"/>
      <c r="G10" s="16"/>
      <c r="H10" s="416" t="s">
        <v>67</v>
      </c>
      <c r="I10" s="417"/>
      <c r="J10" s="417"/>
      <c r="K10" s="417"/>
      <c r="L10" s="417"/>
      <c r="M10" s="417"/>
      <c r="N10" s="417"/>
      <c r="O10" s="417"/>
      <c r="P10" s="417"/>
      <c r="Q10" s="417"/>
      <c r="R10" s="418"/>
      <c r="S10" s="419" t="s">
        <v>68</v>
      </c>
      <c r="T10" s="417"/>
      <c r="U10" s="420">
        <v>4</v>
      </c>
      <c r="V10" s="421"/>
      <c r="W10" s="422"/>
      <c r="X10" s="423" t="s">
        <v>30</v>
      </c>
      <c r="Y10" s="417"/>
      <c r="Z10" s="424"/>
      <c r="AA10" s="20"/>
      <c r="AB10" s="14"/>
      <c r="AC10" s="14"/>
      <c r="AD10" s="14"/>
      <c r="AE10" s="19"/>
      <c r="AF10" s="17"/>
      <c r="AG10" s="14"/>
      <c r="AH10" s="14"/>
      <c r="AI10" s="14"/>
      <c r="AJ10" s="18"/>
      <c r="AU10" s="485"/>
      <c r="AW10" s="130" t="s">
        <v>15</v>
      </c>
      <c r="AX10" s="131"/>
      <c r="AY10" s="133">
        <f>U9</f>
        <v>0.9</v>
      </c>
      <c r="AZ10" s="134" t="s">
        <v>30</v>
      </c>
      <c r="BC10" s="125"/>
      <c r="BD10" s="126"/>
      <c r="BE10" s="126"/>
      <c r="BF10" s="126"/>
      <c r="BG10" s="126"/>
      <c r="BH10" s="127"/>
    </row>
    <row r="11" spans="2:66" ht="14.25" customHeight="1">
      <c r="B11" s="13"/>
      <c r="C11" s="14"/>
      <c r="D11" s="14"/>
      <c r="E11" s="14"/>
      <c r="F11" s="15"/>
      <c r="G11" s="16"/>
      <c r="H11" s="416" t="s">
        <v>69</v>
      </c>
      <c r="I11" s="417"/>
      <c r="J11" s="417"/>
      <c r="K11" s="417"/>
      <c r="L11" s="417"/>
      <c r="M11" s="417"/>
      <c r="N11" s="417"/>
      <c r="O11" s="417"/>
      <c r="P11" s="417"/>
      <c r="Q11" s="417"/>
      <c r="R11" s="418"/>
      <c r="S11" s="419" t="s">
        <v>70</v>
      </c>
      <c r="T11" s="417"/>
      <c r="U11" s="496">
        <v>0.1</v>
      </c>
      <c r="V11" s="497"/>
      <c r="W11" s="498"/>
      <c r="X11" s="423" t="s">
        <v>30</v>
      </c>
      <c r="Y11" s="417"/>
      <c r="Z11" s="424"/>
      <c r="AA11" s="20"/>
      <c r="AB11" s="14"/>
      <c r="AC11" s="14"/>
      <c r="AD11" s="14"/>
      <c r="AE11" s="19"/>
      <c r="AF11" s="17"/>
      <c r="AG11" s="14"/>
      <c r="AH11" s="14"/>
      <c r="AI11" s="14"/>
      <c r="AJ11" s="18"/>
      <c r="AU11" s="485"/>
      <c r="AW11" s="135" t="s">
        <v>7</v>
      </c>
      <c r="AX11" s="131"/>
      <c r="AY11" s="79">
        <f>U10</f>
        <v>4</v>
      </c>
      <c r="AZ11" s="134" t="s">
        <v>30</v>
      </c>
      <c r="BC11" s="125"/>
      <c r="BD11" s="126"/>
      <c r="BE11" s="126"/>
      <c r="BF11" s="126"/>
      <c r="BG11" s="126"/>
      <c r="BH11" s="127"/>
    </row>
    <row r="12" spans="2:66" ht="14.25" customHeight="1" thickBot="1">
      <c r="B12" s="13"/>
      <c r="C12" s="14"/>
      <c r="D12" s="14"/>
      <c r="E12" s="14"/>
      <c r="F12" s="15"/>
      <c r="G12" s="16"/>
      <c r="H12" s="425" t="s">
        <v>72</v>
      </c>
      <c r="I12" s="426"/>
      <c r="J12" s="426"/>
      <c r="K12" s="426"/>
      <c r="L12" s="426"/>
      <c r="M12" s="426"/>
      <c r="N12" s="426"/>
      <c r="O12" s="426"/>
      <c r="P12" s="426"/>
      <c r="Q12" s="426"/>
      <c r="R12" s="427"/>
      <c r="S12" s="428" t="s">
        <v>71</v>
      </c>
      <c r="T12" s="426"/>
      <c r="U12" s="429">
        <v>0</v>
      </c>
      <c r="V12" s="430"/>
      <c r="W12" s="431"/>
      <c r="X12" s="432" t="s">
        <v>30</v>
      </c>
      <c r="Y12" s="426"/>
      <c r="Z12" s="433"/>
      <c r="AA12" s="20"/>
      <c r="AB12" s="14"/>
      <c r="AC12" s="14"/>
      <c r="AD12" s="14"/>
      <c r="AE12" s="19"/>
      <c r="AF12" s="17"/>
      <c r="AG12" s="14"/>
      <c r="AH12" s="14"/>
      <c r="AI12" s="14"/>
      <c r="AJ12" s="18"/>
      <c r="AU12" s="485"/>
      <c r="AW12" s="136" t="s">
        <v>4</v>
      </c>
      <c r="AX12" s="131"/>
      <c r="AY12" s="80">
        <f>U11</f>
        <v>0.1</v>
      </c>
      <c r="AZ12" s="134" t="s">
        <v>30</v>
      </c>
      <c r="BC12" s="125"/>
      <c r="BD12" s="126"/>
      <c r="BE12" s="126"/>
      <c r="BF12" s="126"/>
      <c r="BG12" s="126"/>
      <c r="BH12" s="127"/>
    </row>
    <row r="13" spans="2:66" ht="14.25" customHeight="1">
      <c r="B13" s="13"/>
      <c r="C13" s="14"/>
      <c r="D13" s="14"/>
      <c r="E13" s="14"/>
      <c r="F13" s="15"/>
      <c r="G13" s="20"/>
      <c r="H13" s="6"/>
      <c r="I13" s="6"/>
      <c r="J13" s="6"/>
      <c r="K13" s="6"/>
      <c r="L13" s="6"/>
      <c r="M13" s="6"/>
      <c r="N13" s="6"/>
      <c r="O13" s="6"/>
      <c r="P13" s="6"/>
      <c r="Q13" s="6"/>
      <c r="R13" s="6"/>
      <c r="S13" s="6"/>
      <c r="T13" s="6"/>
      <c r="U13" s="6"/>
      <c r="V13" s="6"/>
      <c r="W13" s="6"/>
      <c r="X13" s="6"/>
      <c r="Y13" s="6"/>
      <c r="Z13" s="6"/>
      <c r="AA13" s="14"/>
      <c r="AB13" s="14"/>
      <c r="AC13" s="14"/>
      <c r="AD13" s="14"/>
      <c r="AE13" s="19"/>
      <c r="AF13" s="17"/>
      <c r="AG13" s="14"/>
      <c r="AH13" s="14"/>
      <c r="AI13" s="14"/>
      <c r="AJ13" s="18"/>
      <c r="AU13" s="485"/>
      <c r="AW13" s="130" t="s">
        <v>20</v>
      </c>
      <c r="AX13" s="131"/>
      <c r="AY13" s="80">
        <f>U12</f>
        <v>0</v>
      </c>
      <c r="AZ13" s="134" t="s">
        <v>30</v>
      </c>
      <c r="BC13" s="125"/>
      <c r="BD13" s="126"/>
      <c r="BE13" s="126"/>
      <c r="BF13" s="126"/>
      <c r="BG13" s="126"/>
      <c r="BH13" s="127"/>
    </row>
    <row r="14" spans="2:66" ht="14.25" customHeight="1" thickBot="1">
      <c r="B14" s="13"/>
      <c r="C14" s="14"/>
      <c r="D14" s="14"/>
      <c r="E14" s="14"/>
      <c r="F14" s="15"/>
      <c r="G14" s="20"/>
      <c r="H14" s="14"/>
      <c r="I14" s="14"/>
      <c r="J14" s="14"/>
      <c r="K14" s="14"/>
      <c r="L14" s="14"/>
      <c r="M14" s="14"/>
      <c r="N14" s="14"/>
      <c r="O14" s="14"/>
      <c r="P14" s="14"/>
      <c r="Q14" s="14"/>
      <c r="R14" s="14"/>
      <c r="S14" s="14"/>
      <c r="T14" s="14"/>
      <c r="U14" s="14"/>
      <c r="V14" s="14"/>
      <c r="W14" s="14"/>
      <c r="X14" s="14"/>
      <c r="Y14" s="14"/>
      <c r="Z14" s="14"/>
      <c r="AA14" s="14"/>
      <c r="AB14" s="14"/>
      <c r="AC14" s="14"/>
      <c r="AD14" s="14"/>
      <c r="AE14" s="19"/>
      <c r="AF14" s="17"/>
      <c r="AG14" s="14"/>
      <c r="AH14" s="14"/>
      <c r="AI14" s="14"/>
      <c r="AJ14" s="18"/>
      <c r="AU14" s="485"/>
      <c r="AW14" s="137"/>
      <c r="AX14" s="138"/>
      <c r="AY14" s="138"/>
      <c r="AZ14" s="139"/>
      <c r="BC14" s="125"/>
      <c r="BD14" s="126"/>
      <c r="BE14" s="126"/>
      <c r="BF14" s="126"/>
      <c r="BG14" s="126"/>
      <c r="BH14" s="127"/>
    </row>
    <row r="15" spans="2:66" ht="14.25" customHeight="1">
      <c r="B15" s="13"/>
      <c r="C15" s="14"/>
      <c r="D15" s="14"/>
      <c r="E15" s="14"/>
      <c r="F15" s="15"/>
      <c r="G15" s="20"/>
      <c r="H15" s="29" t="s">
        <v>73</v>
      </c>
      <c r="I15" s="14"/>
      <c r="J15" s="14"/>
      <c r="K15" s="14"/>
      <c r="L15" s="14"/>
      <c r="M15" s="14"/>
      <c r="N15" s="14"/>
      <c r="O15" s="14"/>
      <c r="P15" s="14"/>
      <c r="Q15" s="14"/>
      <c r="R15" s="14"/>
      <c r="S15" s="14"/>
      <c r="T15" s="14"/>
      <c r="U15" s="14"/>
      <c r="V15" s="14"/>
      <c r="W15" s="14"/>
      <c r="X15" s="14"/>
      <c r="Y15" s="14"/>
      <c r="Z15" s="14"/>
      <c r="AA15" s="14"/>
      <c r="AB15" s="14"/>
      <c r="AC15" s="14"/>
      <c r="AD15" s="14"/>
      <c r="AE15" s="19"/>
      <c r="AF15" s="17"/>
      <c r="AG15" s="14"/>
      <c r="AH15" s="14"/>
      <c r="AI15" s="14"/>
      <c r="AJ15" s="18"/>
      <c r="AY15" s="140"/>
      <c r="BC15" s="125"/>
      <c r="BD15" s="126"/>
      <c r="BE15" s="126"/>
      <c r="BF15" s="126"/>
      <c r="BG15" s="126"/>
      <c r="BH15" s="127"/>
    </row>
    <row r="16" spans="2:66" ht="14.25" customHeight="1">
      <c r="B16" s="13"/>
      <c r="C16" s="14"/>
      <c r="D16" s="14"/>
      <c r="E16" s="14"/>
      <c r="F16" s="15"/>
      <c r="G16" s="20"/>
      <c r="H16" s="14"/>
      <c r="I16" s="14"/>
      <c r="J16" s="14"/>
      <c r="K16" s="14"/>
      <c r="L16" s="14"/>
      <c r="M16" s="14"/>
      <c r="N16" s="14"/>
      <c r="O16" s="14"/>
      <c r="P16" s="14"/>
      <c r="Q16" s="14"/>
      <c r="R16" s="14"/>
      <c r="S16" s="14"/>
      <c r="T16" s="14"/>
      <c r="U16" s="14"/>
      <c r="V16" s="14"/>
      <c r="W16" s="14"/>
      <c r="X16" s="14"/>
      <c r="Y16" s="14"/>
      <c r="Z16" s="14"/>
      <c r="AA16" s="14"/>
      <c r="AB16" s="14"/>
      <c r="AC16" s="14"/>
      <c r="AD16" s="14"/>
      <c r="AE16" s="19"/>
      <c r="AF16" s="17"/>
      <c r="AG16" s="14"/>
      <c r="AH16" s="14"/>
      <c r="AI16" s="14"/>
      <c r="AJ16" s="18"/>
      <c r="AU16" s="492" t="s">
        <v>21</v>
      </c>
      <c r="AW16" s="141" t="s">
        <v>19</v>
      </c>
      <c r="AY16" s="140"/>
      <c r="BC16" s="125"/>
      <c r="BD16" s="126"/>
      <c r="BE16" s="126"/>
      <c r="BF16" s="126"/>
      <c r="BG16" s="126"/>
      <c r="BH16" s="127"/>
    </row>
    <row r="17" spans="2:62" ht="14.25" customHeight="1" thickBot="1">
      <c r="B17" s="13"/>
      <c r="C17" s="14"/>
      <c r="D17" s="14"/>
      <c r="E17" s="14"/>
      <c r="F17" s="15"/>
      <c r="G17" s="20"/>
      <c r="H17" s="28" t="str">
        <f>AW44</f>
        <v>Francis Equation Can Be Used</v>
      </c>
      <c r="I17" s="14"/>
      <c r="J17" s="14"/>
      <c r="K17" s="14"/>
      <c r="L17" s="14"/>
      <c r="M17" s="14"/>
      <c r="N17" s="14"/>
      <c r="O17" s="14"/>
      <c r="P17" s="14"/>
      <c r="Q17" s="14"/>
      <c r="R17" s="14"/>
      <c r="S17" s="14"/>
      <c r="T17" s="14"/>
      <c r="U17" s="14"/>
      <c r="V17" s="14"/>
      <c r="W17" s="14"/>
      <c r="X17" s="14"/>
      <c r="Y17" s="14"/>
      <c r="Z17" s="14"/>
      <c r="AA17" s="14"/>
      <c r="AB17" s="14"/>
      <c r="AC17" s="14"/>
      <c r="AD17" s="14"/>
      <c r="AE17" s="19"/>
      <c r="AF17" s="17"/>
      <c r="AG17" s="14"/>
      <c r="AH17" s="14"/>
      <c r="AI17" s="14"/>
      <c r="AJ17" s="18"/>
      <c r="AU17" s="492"/>
      <c r="AY17" s="140"/>
      <c r="BC17" s="125"/>
      <c r="BD17" s="126"/>
      <c r="BE17" s="126"/>
      <c r="BF17" s="126"/>
      <c r="BG17" s="126"/>
      <c r="BH17" s="127"/>
    </row>
    <row r="18" spans="2:62" ht="14.25" customHeight="1">
      <c r="B18" s="13"/>
      <c r="C18" s="14"/>
      <c r="D18" s="14"/>
      <c r="E18" s="14"/>
      <c r="F18" s="15"/>
      <c r="G18" s="20"/>
      <c r="H18" s="14" t="s">
        <v>75</v>
      </c>
      <c r="I18" s="14"/>
      <c r="J18" s="14"/>
      <c r="K18" s="14"/>
      <c r="L18" s="173"/>
      <c r="M18" s="173"/>
      <c r="N18" s="173"/>
      <c r="O18" s="173"/>
      <c r="P18" s="410">
        <f>AY47/60</f>
        <v>232.74363578839277</v>
      </c>
      <c r="Q18" s="411"/>
      <c r="R18" s="412"/>
      <c r="S18" s="413" t="s">
        <v>74</v>
      </c>
      <c r="T18" s="414"/>
      <c r="U18" s="415"/>
      <c r="V18" s="14"/>
      <c r="W18" s="14"/>
      <c r="X18" s="14"/>
      <c r="Y18" s="14"/>
      <c r="Z18" s="14"/>
      <c r="AA18" s="14"/>
      <c r="AB18" s="14"/>
      <c r="AC18" s="14"/>
      <c r="AD18" s="14"/>
      <c r="AE18" s="19"/>
      <c r="AF18" s="17"/>
      <c r="AG18" s="14"/>
      <c r="AH18" s="14"/>
      <c r="AI18" s="14"/>
      <c r="AJ18" s="18"/>
      <c r="AU18" s="492"/>
      <c r="AW18" s="142"/>
      <c r="AX18" s="143"/>
      <c r="AY18" s="143"/>
      <c r="AZ18" s="143"/>
      <c r="BA18" s="144"/>
      <c r="BC18" s="125"/>
      <c r="BD18" s="126"/>
      <c r="BE18" s="126"/>
      <c r="BF18" s="126"/>
      <c r="BG18" s="126"/>
      <c r="BH18" s="127"/>
    </row>
    <row r="19" spans="2:62" ht="14.25" customHeight="1">
      <c r="B19" s="13"/>
      <c r="C19" s="14"/>
      <c r="D19" s="14"/>
      <c r="E19" s="14"/>
      <c r="F19" s="15"/>
      <c r="G19" s="20"/>
      <c r="H19" s="14"/>
      <c r="I19" s="14"/>
      <c r="J19" s="14"/>
      <c r="K19" s="14"/>
      <c r="L19" s="14"/>
      <c r="M19" s="14"/>
      <c r="N19" s="14"/>
      <c r="O19" s="14"/>
      <c r="P19" s="14"/>
      <c r="Q19" s="14"/>
      <c r="R19" s="14"/>
      <c r="S19" s="14"/>
      <c r="T19" s="14"/>
      <c r="U19" s="14"/>
      <c r="V19" s="14"/>
      <c r="W19" s="14"/>
      <c r="X19" s="14"/>
      <c r="Y19" s="14"/>
      <c r="Z19" s="14"/>
      <c r="AA19" s="14"/>
      <c r="AB19" s="14"/>
      <c r="AC19" s="14"/>
      <c r="AD19" s="14"/>
      <c r="AE19" s="19"/>
      <c r="AF19" s="17"/>
      <c r="AG19" s="14"/>
      <c r="AH19" s="14"/>
      <c r="AI19" s="14"/>
      <c r="AJ19" s="18"/>
      <c r="AU19" s="492"/>
      <c r="AW19" s="130" t="s">
        <v>32</v>
      </c>
      <c r="AX19" s="145" t="str">
        <f>IF(AY12&gt;=0.06,"YES","NO")</f>
        <v>YES</v>
      </c>
      <c r="AY19" s="146" t="s">
        <v>34</v>
      </c>
      <c r="AZ19" s="131"/>
      <c r="BA19" s="147" t="str">
        <f>IF((AY10-AY12)&gt;=0.06,"YES","NO")</f>
        <v>YES</v>
      </c>
      <c r="BC19" s="125"/>
      <c r="BD19" s="126"/>
      <c r="BE19" s="126"/>
      <c r="BF19" s="126"/>
      <c r="BG19" s="126"/>
      <c r="BH19" s="127"/>
    </row>
    <row r="20" spans="2:62" ht="14.25" customHeight="1">
      <c r="B20" s="13"/>
      <c r="C20" s="14"/>
      <c r="D20" s="14"/>
      <c r="E20" s="14"/>
      <c r="F20" s="15"/>
      <c r="G20" s="20"/>
      <c r="H20" s="14"/>
      <c r="I20" s="14"/>
      <c r="J20" s="14"/>
      <c r="K20" s="14"/>
      <c r="L20" s="14"/>
      <c r="M20" s="14"/>
      <c r="N20" s="14"/>
      <c r="O20" s="14"/>
      <c r="P20" s="14"/>
      <c r="Q20" s="14"/>
      <c r="R20" s="14"/>
      <c r="S20" s="14"/>
      <c r="T20" s="14"/>
      <c r="U20" s="14"/>
      <c r="V20" s="14"/>
      <c r="W20" s="14"/>
      <c r="X20" s="14"/>
      <c r="Y20" s="14"/>
      <c r="Z20" s="14"/>
      <c r="AA20" s="14"/>
      <c r="AB20" s="14"/>
      <c r="AC20" s="14"/>
      <c r="AD20" s="14"/>
      <c r="AE20" s="19"/>
      <c r="AF20" s="17"/>
      <c r="AG20" s="14"/>
      <c r="AH20" s="14"/>
      <c r="AI20" s="14"/>
      <c r="AJ20" s="18"/>
      <c r="AU20" s="492"/>
      <c r="AW20" s="136"/>
      <c r="AX20" s="148"/>
      <c r="AY20" s="131"/>
      <c r="AZ20" s="131"/>
      <c r="BA20" s="149"/>
      <c r="BC20" s="125"/>
      <c r="BD20" s="126"/>
      <c r="BE20" s="126"/>
      <c r="BF20" s="126"/>
      <c r="BG20" s="126"/>
      <c r="BH20" s="127"/>
    </row>
    <row r="21" spans="2:62" ht="14.25" customHeight="1">
      <c r="B21" s="13"/>
      <c r="C21" s="14"/>
      <c r="D21" s="14"/>
      <c r="E21" s="14"/>
      <c r="F21" s="15"/>
      <c r="G21" s="20"/>
      <c r="H21" s="14"/>
      <c r="I21" s="14"/>
      <c r="J21" s="14"/>
      <c r="K21" s="14"/>
      <c r="L21" s="14"/>
      <c r="M21" s="14"/>
      <c r="N21" s="14"/>
      <c r="O21" s="14"/>
      <c r="P21" s="14"/>
      <c r="Q21" s="14"/>
      <c r="R21" s="14"/>
      <c r="S21" s="14"/>
      <c r="T21" s="14"/>
      <c r="U21" s="14"/>
      <c r="V21" s="14"/>
      <c r="W21" s="14"/>
      <c r="X21" s="14"/>
      <c r="Y21" s="14"/>
      <c r="Z21" s="14"/>
      <c r="AA21" s="14"/>
      <c r="AB21" s="14"/>
      <c r="AC21" s="14"/>
      <c r="AD21" s="14"/>
      <c r="AE21" s="19"/>
      <c r="AF21" s="17"/>
      <c r="AG21" s="14"/>
      <c r="AH21" s="14"/>
      <c r="AI21" s="14"/>
      <c r="AJ21" s="18"/>
      <c r="AU21" s="492"/>
      <c r="AW21" s="150" t="str">
        <f>IF(AX19="NO","     The head over the weir is too small.",IF(BA19="NO","     The downstream water surface is too close to the weir crest.","     The general requirements for sharp-crested weirs are met."))</f>
        <v xml:space="preserve">     The general requirements for sharp-crested weirs are met.</v>
      </c>
      <c r="AX21" s="148"/>
      <c r="AY21" s="131"/>
      <c r="AZ21" s="131"/>
      <c r="BA21" s="149"/>
      <c r="BC21" s="125"/>
      <c r="BD21" s="151" t="s">
        <v>0</v>
      </c>
      <c r="BE21" s="126"/>
      <c r="BF21" s="126"/>
      <c r="BG21" s="126"/>
      <c r="BH21" s="127"/>
    </row>
    <row r="22" spans="2:62" ht="14.25" customHeight="1" thickBot="1">
      <c r="B22" s="13"/>
      <c r="C22" s="14"/>
      <c r="D22" s="14"/>
      <c r="E22" s="14"/>
      <c r="F22" s="15"/>
      <c r="G22" s="20"/>
      <c r="H22" s="14"/>
      <c r="I22" s="14"/>
      <c r="J22" s="14"/>
      <c r="K22" s="14"/>
      <c r="L22" s="14"/>
      <c r="M22" s="14"/>
      <c r="N22" s="14"/>
      <c r="O22" s="14"/>
      <c r="P22" s="14"/>
      <c r="Q22" s="14"/>
      <c r="R22" s="14"/>
      <c r="S22" s="14"/>
      <c r="T22" s="14"/>
      <c r="U22" s="14"/>
      <c r="V22" s="14"/>
      <c r="W22" s="14"/>
      <c r="X22" s="14"/>
      <c r="Y22" s="14"/>
      <c r="Z22" s="14"/>
      <c r="AA22" s="14"/>
      <c r="AB22" s="14"/>
      <c r="AC22" s="14"/>
      <c r="AD22" s="14"/>
      <c r="AE22" s="19"/>
      <c r="AF22" s="17"/>
      <c r="AG22" s="14"/>
      <c r="AH22" s="14"/>
      <c r="AI22" s="14"/>
      <c r="AJ22" s="18"/>
      <c r="AU22" s="492"/>
      <c r="AW22" s="137"/>
      <c r="AX22" s="152"/>
      <c r="AY22" s="153"/>
      <c r="AZ22" s="153"/>
      <c r="BA22" s="139"/>
      <c r="BC22" s="125"/>
      <c r="BD22" s="151"/>
      <c r="BE22" s="126"/>
      <c r="BF22" s="126"/>
      <c r="BG22" s="126"/>
      <c r="BH22" s="127"/>
    </row>
    <row r="23" spans="2:62" ht="14.25" customHeight="1">
      <c r="B23" s="13"/>
      <c r="C23" s="14"/>
      <c r="D23" s="14"/>
      <c r="E23" s="14"/>
      <c r="F23" s="15"/>
      <c r="G23" s="20"/>
      <c r="H23" s="14"/>
      <c r="I23" s="14"/>
      <c r="J23" s="14"/>
      <c r="K23" s="14"/>
      <c r="L23" s="14"/>
      <c r="M23" s="14"/>
      <c r="N23" s="14"/>
      <c r="O23" s="14"/>
      <c r="P23" s="14"/>
      <c r="Q23" s="14"/>
      <c r="R23" s="14"/>
      <c r="S23" s="14"/>
      <c r="T23" s="14"/>
      <c r="U23" s="14"/>
      <c r="V23" s="14"/>
      <c r="W23" s="14"/>
      <c r="X23" s="14"/>
      <c r="Y23" s="14"/>
      <c r="Z23" s="14"/>
      <c r="AA23" s="14"/>
      <c r="AB23" s="14"/>
      <c r="AC23" s="14"/>
      <c r="AD23" s="14"/>
      <c r="AE23" s="19"/>
      <c r="AF23" s="17"/>
      <c r="AG23" s="14"/>
      <c r="AH23" s="14"/>
      <c r="AI23" s="14"/>
      <c r="AJ23" s="18"/>
      <c r="AU23" s="492"/>
      <c r="BC23" s="125" t="s">
        <v>24</v>
      </c>
      <c r="BD23" s="126"/>
      <c r="BE23" s="126"/>
      <c r="BF23" s="151"/>
      <c r="BG23" s="126"/>
      <c r="BH23" s="127"/>
    </row>
    <row r="24" spans="2:62" ht="14.25" customHeight="1">
      <c r="B24" s="13"/>
      <c r="C24" s="14"/>
      <c r="D24" s="14"/>
      <c r="E24" s="14"/>
      <c r="F24" s="15"/>
      <c r="G24" s="20"/>
      <c r="H24" s="14"/>
      <c r="I24" s="14"/>
      <c r="J24" s="14"/>
      <c r="K24" s="14"/>
      <c r="L24" s="14"/>
      <c r="M24" s="14"/>
      <c r="N24" s="14"/>
      <c r="O24" s="14"/>
      <c r="P24" s="14"/>
      <c r="Q24" s="14"/>
      <c r="R24" s="14"/>
      <c r="S24" s="14"/>
      <c r="T24" s="14"/>
      <c r="U24" s="14"/>
      <c r="V24" s="14"/>
      <c r="W24" s="14"/>
      <c r="X24" s="14"/>
      <c r="Y24" s="14"/>
      <c r="Z24" s="14"/>
      <c r="AA24" s="14"/>
      <c r="AB24" s="14"/>
      <c r="AC24" s="14"/>
      <c r="AD24" s="14"/>
      <c r="AE24" s="19"/>
      <c r="AF24" s="17"/>
      <c r="AG24" s="14"/>
      <c r="AH24" s="14"/>
      <c r="AI24" s="14"/>
      <c r="AJ24" s="18"/>
      <c r="AW24" s="141" t="s">
        <v>25</v>
      </c>
      <c r="BC24" s="154" t="s">
        <v>36</v>
      </c>
      <c r="BD24" s="126"/>
      <c r="BE24" s="126"/>
      <c r="BF24" s="126"/>
      <c r="BG24" s="126"/>
      <c r="BH24" s="127"/>
      <c r="BJ24" s="155"/>
    </row>
    <row r="25" spans="2:62" ht="14.25" customHeight="1" thickBot="1">
      <c r="B25" s="13"/>
      <c r="C25" s="14"/>
      <c r="D25" s="14"/>
      <c r="E25" s="14"/>
      <c r="F25" s="15"/>
      <c r="G25" s="20"/>
      <c r="H25" s="14"/>
      <c r="I25" s="14"/>
      <c r="J25" s="14"/>
      <c r="K25" s="14"/>
      <c r="L25" s="14"/>
      <c r="M25" s="14"/>
      <c r="N25" s="14"/>
      <c r="O25" s="14"/>
      <c r="P25" s="14"/>
      <c r="Q25" s="14"/>
      <c r="R25" s="14"/>
      <c r="S25" s="14"/>
      <c r="T25" s="14"/>
      <c r="U25" s="14"/>
      <c r="V25" s="14"/>
      <c r="W25" s="14"/>
      <c r="X25" s="14"/>
      <c r="Y25" s="14"/>
      <c r="Z25" s="14"/>
      <c r="AA25" s="14"/>
      <c r="AB25" s="14"/>
      <c r="AC25" s="14"/>
      <c r="AD25" s="14"/>
      <c r="AE25" s="19"/>
      <c r="AF25" s="17"/>
      <c r="AG25" s="14"/>
      <c r="AH25" s="14"/>
      <c r="AI25" s="14"/>
      <c r="AJ25" s="18"/>
      <c r="AU25" s="492" t="s">
        <v>9</v>
      </c>
      <c r="BC25" s="156" t="s">
        <v>37</v>
      </c>
      <c r="BD25" s="126"/>
      <c r="BE25" s="126"/>
      <c r="BF25" s="126"/>
      <c r="BG25" s="126"/>
      <c r="BH25" s="127"/>
    </row>
    <row r="26" spans="2:62" ht="14.25" customHeight="1">
      <c r="B26" s="13"/>
      <c r="C26" s="14"/>
      <c r="D26" s="14"/>
      <c r="E26" s="14"/>
      <c r="F26" s="15"/>
      <c r="G26" s="20"/>
      <c r="H26" s="14"/>
      <c r="I26" s="14"/>
      <c r="J26" s="14"/>
      <c r="K26" s="14"/>
      <c r="L26" s="14"/>
      <c r="M26" s="14"/>
      <c r="N26" s="14"/>
      <c r="O26" s="14"/>
      <c r="P26" s="14"/>
      <c r="Q26" s="14"/>
      <c r="R26" s="14"/>
      <c r="S26" s="14"/>
      <c r="T26" s="14"/>
      <c r="U26" s="14"/>
      <c r="V26" s="19"/>
      <c r="W26" s="14"/>
      <c r="X26" s="14"/>
      <c r="Y26" s="14"/>
      <c r="Z26" s="14"/>
      <c r="AA26" s="14"/>
      <c r="AB26" s="14"/>
      <c r="AC26" s="14"/>
      <c r="AD26" s="14"/>
      <c r="AE26" s="19"/>
      <c r="AF26" s="17"/>
      <c r="AG26" s="14"/>
      <c r="AH26" s="14"/>
      <c r="AI26" s="14"/>
      <c r="AJ26" s="18"/>
      <c r="AU26" s="492"/>
      <c r="AW26" s="479" t="s">
        <v>23</v>
      </c>
      <c r="AX26" s="480"/>
      <c r="AY26" s="480"/>
      <c r="AZ26" s="480"/>
      <c r="BA26" s="481"/>
      <c r="BC26" s="156"/>
      <c r="BD26" s="320" t="s">
        <v>52</v>
      </c>
      <c r="BE26" s="320"/>
      <c r="BF26" s="320"/>
      <c r="BG26" s="320"/>
      <c r="BH26" s="127"/>
    </row>
    <row r="27" spans="2:62" ht="14.25" customHeight="1">
      <c r="B27" s="13"/>
      <c r="C27" s="14"/>
      <c r="D27" s="14"/>
      <c r="E27" s="14"/>
      <c r="F27" s="15"/>
      <c r="G27" s="20"/>
      <c r="H27" s="14"/>
      <c r="I27" s="14"/>
      <c r="J27" s="14"/>
      <c r="K27" s="14"/>
      <c r="L27" s="14"/>
      <c r="M27" s="14"/>
      <c r="N27" s="14"/>
      <c r="O27" s="14"/>
      <c r="P27" s="14"/>
      <c r="Q27" s="14"/>
      <c r="R27" s="14"/>
      <c r="S27" s="14"/>
      <c r="T27" s="14"/>
      <c r="U27" s="14"/>
      <c r="V27" s="14"/>
      <c r="W27" s="14"/>
      <c r="X27" s="14"/>
      <c r="Y27" s="14"/>
      <c r="Z27" s="14"/>
      <c r="AA27" s="14"/>
      <c r="AB27" s="14"/>
      <c r="AC27" s="14"/>
      <c r="AD27" s="14"/>
      <c r="AE27" s="19"/>
      <c r="AF27" s="17"/>
      <c r="AG27" s="14"/>
      <c r="AH27" s="14"/>
      <c r="AI27" s="14"/>
      <c r="AJ27" s="18"/>
      <c r="AU27" s="492"/>
      <c r="AW27" s="136"/>
      <c r="AX27" s="131"/>
      <c r="AY27" s="131"/>
      <c r="AZ27" s="131"/>
      <c r="BA27" s="132"/>
      <c r="BC27" s="125" t="s">
        <v>38</v>
      </c>
      <c r="BD27" s="126"/>
      <c r="BE27" s="126"/>
      <c r="BF27" s="126"/>
      <c r="BG27" s="126"/>
      <c r="BH27" s="127"/>
    </row>
    <row r="28" spans="2:62" ht="14.25" customHeight="1">
      <c r="B28" s="13"/>
      <c r="C28" s="14"/>
      <c r="D28" s="14"/>
      <c r="E28" s="14"/>
      <c r="F28" s="15"/>
      <c r="G28" s="20"/>
      <c r="H28" s="14"/>
      <c r="I28" s="14"/>
      <c r="J28" s="14"/>
      <c r="K28" s="14"/>
      <c r="L28" s="14"/>
      <c r="M28" s="14"/>
      <c r="N28" s="14"/>
      <c r="O28" s="14"/>
      <c r="P28" s="14"/>
      <c r="Q28" s="14"/>
      <c r="R28" s="14"/>
      <c r="S28" s="14"/>
      <c r="T28" s="14"/>
      <c r="U28" s="14"/>
      <c r="V28" s="14"/>
      <c r="W28" s="14"/>
      <c r="X28" s="14"/>
      <c r="Y28" s="14"/>
      <c r="Z28" s="14"/>
      <c r="AA28" s="14"/>
      <c r="AB28" s="14"/>
      <c r="AC28" s="14"/>
      <c r="AD28" s="14"/>
      <c r="AE28" s="19"/>
      <c r="AF28" s="17"/>
      <c r="AG28" s="14"/>
      <c r="AH28" s="14"/>
      <c r="AI28" s="14"/>
      <c r="AJ28" s="18"/>
      <c r="AU28" s="492"/>
      <c r="AW28" s="136" t="s">
        <v>5</v>
      </c>
      <c r="AX28" s="145">
        <f>AY12/AY10</f>
        <v>0.11111111111111112</v>
      </c>
      <c r="AY28" s="146" t="s">
        <v>26</v>
      </c>
      <c r="AZ28" s="131"/>
      <c r="BA28" s="147" t="str">
        <f>IF(AX28&lt;=0.33,"YES","NO")</f>
        <v>YES</v>
      </c>
      <c r="BC28" s="125" t="s">
        <v>16</v>
      </c>
      <c r="BD28" s="126"/>
      <c r="BE28" s="126"/>
      <c r="BF28" s="126"/>
      <c r="BG28" s="126"/>
      <c r="BH28" s="127"/>
    </row>
    <row r="29" spans="2:62" ht="14.25" customHeight="1">
      <c r="B29" s="13"/>
      <c r="C29" s="14"/>
      <c r="D29" s="14"/>
      <c r="E29" s="14"/>
      <c r="F29" s="15"/>
      <c r="G29" s="20"/>
      <c r="H29" s="14"/>
      <c r="I29" s="14"/>
      <c r="J29" s="14"/>
      <c r="K29" s="14"/>
      <c r="L29" s="14"/>
      <c r="M29" s="14"/>
      <c r="N29" s="14"/>
      <c r="O29" s="14"/>
      <c r="P29" s="14"/>
      <c r="Q29" s="14"/>
      <c r="R29" s="14"/>
      <c r="S29" s="14"/>
      <c r="T29" s="14"/>
      <c r="U29" s="14"/>
      <c r="V29" s="14"/>
      <c r="W29" s="14"/>
      <c r="X29" s="14"/>
      <c r="Y29" s="14"/>
      <c r="Z29" s="14"/>
      <c r="AA29" s="14"/>
      <c r="AB29" s="14"/>
      <c r="AC29" s="14"/>
      <c r="AD29" s="14"/>
      <c r="AE29" s="19"/>
      <c r="AF29" s="17"/>
      <c r="AG29" s="14"/>
      <c r="AH29" s="14"/>
      <c r="AI29" s="14"/>
      <c r="AJ29" s="18"/>
      <c r="AU29" s="492"/>
      <c r="AW29" s="135" t="s">
        <v>6</v>
      </c>
      <c r="AX29" s="145">
        <f>AY12/AY11</f>
        <v>2.5000000000000001E-2</v>
      </c>
      <c r="AY29" s="146" t="s">
        <v>27</v>
      </c>
      <c r="AZ29" s="131"/>
      <c r="BA29" s="147" t="str">
        <f>IF(AX29&lt;=0.33,"YES","NO")</f>
        <v>YES</v>
      </c>
      <c r="BC29" s="157" t="s">
        <v>17</v>
      </c>
      <c r="BD29" s="126"/>
      <c r="BE29" s="126"/>
      <c r="BF29" s="126"/>
      <c r="BG29" s="126"/>
      <c r="BH29" s="127"/>
    </row>
    <row r="30" spans="2:62" ht="14.25" customHeight="1">
      <c r="B30" s="13"/>
      <c r="C30" s="14"/>
      <c r="D30" s="14"/>
      <c r="E30" s="14"/>
      <c r="F30" s="15"/>
      <c r="G30" s="20"/>
      <c r="H30" s="14"/>
      <c r="I30" s="14"/>
      <c r="J30" s="14"/>
      <c r="K30" s="14"/>
      <c r="L30" s="14"/>
      <c r="M30" s="14"/>
      <c r="N30" s="14"/>
      <c r="O30" s="14"/>
      <c r="P30" s="14"/>
      <c r="Q30" s="14"/>
      <c r="R30" s="14"/>
      <c r="S30" s="14"/>
      <c r="T30" s="14"/>
      <c r="U30" s="14"/>
      <c r="V30" s="14"/>
      <c r="W30" s="14"/>
      <c r="X30" s="14"/>
      <c r="Y30" s="14"/>
      <c r="Z30" s="14"/>
      <c r="AA30" s="14"/>
      <c r="AB30" s="14"/>
      <c r="AC30" s="14"/>
      <c r="AD30" s="14"/>
      <c r="AE30" s="19"/>
      <c r="AF30" s="17"/>
      <c r="AG30" s="14"/>
      <c r="AH30" s="14"/>
      <c r="AI30" s="14"/>
      <c r="AJ30" s="18"/>
      <c r="AU30" s="492"/>
      <c r="AW30" s="136"/>
      <c r="AX30" s="131"/>
      <c r="AY30" s="131"/>
      <c r="AZ30" s="131"/>
      <c r="BA30" s="149"/>
      <c r="BC30" s="125"/>
      <c r="BD30" s="126"/>
      <c r="BE30" s="126"/>
      <c r="BF30" s="126"/>
      <c r="BG30" s="126"/>
      <c r="BH30" s="127"/>
    </row>
    <row r="31" spans="2:62" ht="14.25" customHeight="1">
      <c r="B31" s="13"/>
      <c r="C31" s="14"/>
      <c r="D31" s="14"/>
      <c r="E31" s="14"/>
      <c r="F31" s="15"/>
      <c r="G31" s="20"/>
      <c r="H31" s="14"/>
      <c r="I31" s="14"/>
      <c r="J31" s="14"/>
      <c r="K31" s="14"/>
      <c r="L31" s="14"/>
      <c r="M31" s="14"/>
      <c r="N31" s="14"/>
      <c r="O31" s="14"/>
      <c r="P31" s="14"/>
      <c r="Q31" s="14"/>
      <c r="R31" s="14"/>
      <c r="S31" s="14"/>
      <c r="T31" s="14"/>
      <c r="U31" s="14"/>
      <c r="V31" s="14"/>
      <c r="W31" s="14"/>
      <c r="X31" s="14"/>
      <c r="Y31" s="14"/>
      <c r="Z31" s="14"/>
      <c r="AA31" s="14"/>
      <c r="AB31" s="14"/>
      <c r="AC31" s="14"/>
      <c r="AD31" s="14"/>
      <c r="AE31" s="19"/>
      <c r="AF31" s="17"/>
      <c r="AG31" s="14"/>
      <c r="AH31" s="14"/>
      <c r="AI31" s="14"/>
      <c r="AJ31" s="18"/>
      <c r="AU31" s="492"/>
      <c r="AW31" s="158" t="s">
        <v>43</v>
      </c>
      <c r="AX31" s="159"/>
      <c r="AY31" s="131"/>
      <c r="AZ31" s="131"/>
      <c r="BA31" s="147" t="str">
        <f>IF(BA28="YES",IF(BA29="YES","YES","NO"),"NO")</f>
        <v>YES</v>
      </c>
      <c r="BC31" s="125" t="s">
        <v>13</v>
      </c>
      <c r="BD31" s="126"/>
      <c r="BE31" s="126"/>
      <c r="BF31" s="126"/>
      <c r="BG31" s="126"/>
      <c r="BH31" s="127"/>
    </row>
    <row r="32" spans="2:62" ht="14.25" customHeight="1" thickBot="1">
      <c r="B32" s="13"/>
      <c r="C32" s="14"/>
      <c r="D32" s="14"/>
      <c r="E32" s="14"/>
      <c r="F32" s="15"/>
      <c r="G32" s="20"/>
      <c r="H32" s="14"/>
      <c r="I32" s="14"/>
      <c r="J32" s="14"/>
      <c r="K32" s="14"/>
      <c r="L32" s="14"/>
      <c r="M32" s="14"/>
      <c r="N32" s="14"/>
      <c r="O32" s="14"/>
      <c r="P32" s="14"/>
      <c r="Q32" s="14"/>
      <c r="R32" s="14"/>
      <c r="S32" s="14"/>
      <c r="T32" s="14"/>
      <c r="U32" s="14"/>
      <c r="V32" s="14"/>
      <c r="W32" s="14"/>
      <c r="X32" s="14"/>
      <c r="Y32" s="14"/>
      <c r="Z32" s="14"/>
      <c r="AA32" s="14"/>
      <c r="AB32" s="14"/>
      <c r="AC32" s="14"/>
      <c r="AD32" s="14"/>
      <c r="AE32" s="19"/>
      <c r="AF32" s="17"/>
      <c r="AG32" s="14"/>
      <c r="AH32" s="14"/>
      <c r="AI32" s="14"/>
      <c r="AJ32" s="18"/>
      <c r="AU32" s="492"/>
      <c r="AW32" s="137"/>
      <c r="AX32" s="138"/>
      <c r="AY32" s="138"/>
      <c r="AZ32" s="138"/>
      <c r="BA32" s="139"/>
      <c r="BC32" s="125"/>
      <c r="BD32" s="126"/>
      <c r="BE32" s="126"/>
      <c r="BF32" s="126"/>
      <c r="BG32" s="126"/>
      <c r="BH32" s="127"/>
    </row>
    <row r="33" spans="2:62" ht="14.25" customHeight="1" thickBot="1">
      <c r="B33" s="13"/>
      <c r="C33" s="14"/>
      <c r="D33" s="14"/>
      <c r="E33" s="14"/>
      <c r="F33" s="15"/>
      <c r="G33" s="20"/>
      <c r="H33" s="14"/>
      <c r="I33" s="14"/>
      <c r="J33" s="14"/>
      <c r="K33" s="14"/>
      <c r="L33" s="14"/>
      <c r="M33" s="14"/>
      <c r="N33" s="14"/>
      <c r="O33" s="14"/>
      <c r="P33" s="14"/>
      <c r="Q33" s="14"/>
      <c r="R33" s="14"/>
      <c r="S33" s="14"/>
      <c r="T33" s="14"/>
      <c r="U33" s="14"/>
      <c r="V33" s="14"/>
      <c r="W33" s="14"/>
      <c r="X33" s="14"/>
      <c r="Y33" s="14"/>
      <c r="Z33" s="14"/>
      <c r="AA33" s="14"/>
      <c r="AB33" s="14"/>
      <c r="AC33" s="14"/>
      <c r="AD33" s="14"/>
      <c r="AE33" s="19"/>
      <c r="AF33" s="17"/>
      <c r="AG33" s="14"/>
      <c r="AH33" s="14"/>
      <c r="AI33" s="14"/>
      <c r="AJ33" s="18"/>
      <c r="AU33" s="492"/>
      <c r="BC33" s="125" t="s">
        <v>14</v>
      </c>
      <c r="BD33" s="126"/>
      <c r="BE33" s="126"/>
      <c r="BF33" s="126"/>
      <c r="BG33" s="126"/>
      <c r="BH33" s="127"/>
    </row>
    <row r="34" spans="2:62" ht="14.25" customHeight="1">
      <c r="B34" s="13"/>
      <c r="C34" s="14"/>
      <c r="D34" s="14"/>
      <c r="E34" s="14"/>
      <c r="F34" s="15"/>
      <c r="G34" s="20"/>
      <c r="H34" s="14"/>
      <c r="I34" s="14"/>
      <c r="J34" s="14"/>
      <c r="K34" s="14"/>
      <c r="L34" s="14"/>
      <c r="M34" s="14"/>
      <c r="N34" s="14"/>
      <c r="O34" s="14"/>
      <c r="P34" s="14"/>
      <c r="Q34" s="14"/>
      <c r="R34" s="14"/>
      <c r="S34" s="14"/>
      <c r="T34" s="14"/>
      <c r="U34" s="14"/>
      <c r="V34" s="14"/>
      <c r="W34" s="14"/>
      <c r="X34" s="14"/>
      <c r="Y34" s="14"/>
      <c r="Z34" s="14"/>
      <c r="AA34" s="14"/>
      <c r="AB34" s="14"/>
      <c r="AC34" s="14"/>
      <c r="AD34" s="14"/>
      <c r="AE34" s="19"/>
      <c r="AF34" s="17"/>
      <c r="AG34" s="14"/>
      <c r="AH34" s="14"/>
      <c r="AI34" s="14"/>
      <c r="AJ34" s="18"/>
      <c r="AU34" s="492"/>
      <c r="AW34" s="479" t="s">
        <v>46</v>
      </c>
      <c r="AX34" s="480"/>
      <c r="AY34" s="480"/>
      <c r="AZ34" s="480"/>
      <c r="BA34" s="481"/>
      <c r="BC34" s="125"/>
      <c r="BD34" s="151"/>
      <c r="BE34" s="126"/>
      <c r="BF34" s="126"/>
      <c r="BG34" s="126"/>
      <c r="BH34" s="127"/>
    </row>
    <row r="35" spans="2:62" ht="14.25" customHeight="1">
      <c r="B35" s="13"/>
      <c r="C35" s="14"/>
      <c r="D35" s="14"/>
      <c r="E35" s="14"/>
      <c r="F35" s="15"/>
      <c r="G35" s="20"/>
      <c r="H35" s="14"/>
      <c r="I35" s="14"/>
      <c r="J35" s="14"/>
      <c r="K35" s="14"/>
      <c r="L35" s="14"/>
      <c r="M35" s="14"/>
      <c r="N35" s="14"/>
      <c r="O35" s="14"/>
      <c r="P35" s="14"/>
      <c r="Q35" s="14"/>
      <c r="R35" s="14"/>
      <c r="S35" s="14"/>
      <c r="T35" s="14"/>
      <c r="U35" s="14"/>
      <c r="V35" s="14"/>
      <c r="W35" s="14"/>
      <c r="X35" s="14"/>
      <c r="Y35" s="14"/>
      <c r="Z35" s="14"/>
      <c r="AA35" s="14"/>
      <c r="AB35" s="14"/>
      <c r="AC35" s="14"/>
      <c r="AD35" s="14"/>
      <c r="AE35" s="19"/>
      <c r="AF35" s="17"/>
      <c r="AG35" s="14"/>
      <c r="AH35" s="14"/>
      <c r="AI35" s="14"/>
      <c r="AJ35" s="18"/>
      <c r="AU35" s="492"/>
      <c r="AW35" s="136"/>
      <c r="AX35" s="131"/>
      <c r="AY35" s="131"/>
      <c r="AZ35" s="131"/>
      <c r="BA35" s="132"/>
      <c r="BC35" s="125"/>
      <c r="BD35" s="160" t="s">
        <v>42</v>
      </c>
      <c r="BE35" s="126"/>
      <c r="BF35" s="126"/>
      <c r="BG35" s="126"/>
      <c r="BH35" s="127"/>
    </row>
    <row r="36" spans="2:62" ht="14.25" customHeight="1">
      <c r="B36" s="13"/>
      <c r="C36" s="14"/>
      <c r="D36" s="14"/>
      <c r="E36" s="14"/>
      <c r="F36" s="15"/>
      <c r="G36" s="20"/>
      <c r="H36" s="14"/>
      <c r="I36" s="14"/>
      <c r="J36" s="14"/>
      <c r="K36" s="14"/>
      <c r="L36" s="14"/>
      <c r="M36" s="14"/>
      <c r="N36" s="14"/>
      <c r="O36" s="14"/>
      <c r="P36" s="14"/>
      <c r="Q36" s="14"/>
      <c r="R36" s="14"/>
      <c r="S36" s="14"/>
      <c r="T36" s="14"/>
      <c r="U36" s="14"/>
      <c r="V36" s="14"/>
      <c r="W36" s="14"/>
      <c r="X36" s="14"/>
      <c r="Y36" s="14"/>
      <c r="Z36" s="14"/>
      <c r="AA36" s="14"/>
      <c r="AB36" s="14"/>
      <c r="AC36" s="14"/>
      <c r="AD36" s="14"/>
      <c r="AE36" s="19"/>
      <c r="AF36" s="17"/>
      <c r="AG36" s="14"/>
      <c r="AH36" s="14"/>
      <c r="AI36" s="14"/>
      <c r="AJ36" s="18"/>
      <c r="AU36" s="492"/>
      <c r="AW36" s="130" t="s">
        <v>47</v>
      </c>
      <c r="AX36" s="145" t="str">
        <f>IF(AY11&gt;=0.15,"YES","NO")</f>
        <v>YES</v>
      </c>
      <c r="AY36" s="146" t="s">
        <v>45</v>
      </c>
      <c r="AZ36" s="131"/>
      <c r="BA36" s="147" t="str">
        <f>IF(AX28&lt;=2.4,"YES","NO")</f>
        <v>YES</v>
      </c>
      <c r="BC36" s="125" t="s">
        <v>39</v>
      </c>
      <c r="BD36" s="151"/>
      <c r="BE36" s="126"/>
      <c r="BF36" s="126"/>
      <c r="BG36" s="126"/>
      <c r="BH36" s="127"/>
    </row>
    <row r="37" spans="2:62" ht="14.25" customHeight="1">
      <c r="B37" s="13"/>
      <c r="C37" s="14"/>
      <c r="D37" s="14"/>
      <c r="E37" s="14"/>
      <c r="F37" s="15"/>
      <c r="G37" s="20"/>
      <c r="H37" s="14"/>
      <c r="I37" s="14"/>
      <c r="J37" s="14"/>
      <c r="K37" s="14"/>
      <c r="L37" s="14"/>
      <c r="M37" s="14"/>
      <c r="N37" s="14"/>
      <c r="O37" s="14"/>
      <c r="P37" s="14"/>
      <c r="Q37" s="14"/>
      <c r="R37" s="14"/>
      <c r="S37" s="14"/>
      <c r="T37" s="14"/>
      <c r="U37" s="14"/>
      <c r="V37" s="14"/>
      <c r="W37" s="14"/>
      <c r="X37" s="14"/>
      <c r="Y37" s="14"/>
      <c r="Z37" s="14"/>
      <c r="AA37" s="14"/>
      <c r="AB37" s="14"/>
      <c r="AC37" s="14"/>
      <c r="AD37" s="14"/>
      <c r="AE37" s="19"/>
      <c r="AF37" s="17"/>
      <c r="AG37" s="14"/>
      <c r="AH37" s="14"/>
      <c r="AI37" s="14"/>
      <c r="AJ37" s="18"/>
      <c r="AU37" s="492"/>
      <c r="AW37" s="130" t="s">
        <v>48</v>
      </c>
      <c r="AX37" s="161" t="str">
        <f>IF(AY10&gt;=0.09,"YES","NO")</f>
        <v>YES</v>
      </c>
      <c r="AY37" s="131"/>
      <c r="AZ37" s="131"/>
      <c r="BA37" s="149"/>
      <c r="BC37" s="125"/>
      <c r="BD37" s="160" t="s">
        <v>41</v>
      </c>
      <c r="BE37" s="126"/>
      <c r="BF37" s="126"/>
      <c r="BG37" s="126"/>
      <c r="BH37" s="127"/>
    </row>
    <row r="38" spans="2:62" ht="14.25" customHeight="1">
      <c r="B38" s="13"/>
      <c r="C38" s="14"/>
      <c r="D38" s="14"/>
      <c r="E38" s="14"/>
      <c r="F38" s="15"/>
      <c r="G38" s="20"/>
      <c r="H38" s="14"/>
      <c r="I38" s="14"/>
      <c r="J38" s="14"/>
      <c r="K38" s="14"/>
      <c r="L38" s="14"/>
      <c r="M38" s="14"/>
      <c r="N38" s="14"/>
      <c r="O38" s="14"/>
      <c r="P38" s="14"/>
      <c r="Q38" s="14"/>
      <c r="R38" s="14"/>
      <c r="S38" s="14"/>
      <c r="T38" s="14"/>
      <c r="U38" s="14"/>
      <c r="V38" s="14"/>
      <c r="W38" s="14"/>
      <c r="X38" s="14"/>
      <c r="Y38" s="14"/>
      <c r="Z38" s="14"/>
      <c r="AA38" s="14"/>
      <c r="AB38" s="14"/>
      <c r="AC38" s="14"/>
      <c r="AD38" s="14"/>
      <c r="AE38" s="19"/>
      <c r="AF38" s="17"/>
      <c r="AG38" s="14"/>
      <c r="AH38" s="14"/>
      <c r="AI38" s="14"/>
      <c r="AJ38" s="18"/>
      <c r="AU38" s="492"/>
      <c r="AW38" s="136"/>
      <c r="AX38" s="131"/>
      <c r="AY38" s="131"/>
      <c r="AZ38" s="131"/>
      <c r="BA38" s="149"/>
      <c r="BC38" s="125" t="s">
        <v>18</v>
      </c>
      <c r="BD38" s="151"/>
      <c r="BE38" s="126"/>
      <c r="BF38" s="126"/>
      <c r="BG38" s="126"/>
      <c r="BH38" s="127"/>
    </row>
    <row r="39" spans="2:62" ht="14.25" customHeight="1">
      <c r="B39" s="13"/>
      <c r="C39" s="14"/>
      <c r="D39" s="14"/>
      <c r="E39" s="14"/>
      <c r="F39" s="15"/>
      <c r="G39" s="20"/>
      <c r="H39" s="14"/>
      <c r="I39" s="14"/>
      <c r="J39" s="14"/>
      <c r="K39" s="14"/>
      <c r="L39" s="14"/>
      <c r="M39" s="14"/>
      <c r="N39" s="14"/>
      <c r="O39" s="14"/>
      <c r="P39" s="14"/>
      <c r="Q39" s="14"/>
      <c r="R39" s="14"/>
      <c r="S39" s="14"/>
      <c r="T39" s="14"/>
      <c r="U39" s="14"/>
      <c r="V39" s="14"/>
      <c r="W39" s="14"/>
      <c r="X39" s="14"/>
      <c r="Y39" s="14"/>
      <c r="Z39" s="14"/>
      <c r="AA39" s="14"/>
      <c r="AB39" s="14"/>
      <c r="AC39" s="14"/>
      <c r="AD39" s="14"/>
      <c r="AE39" s="19"/>
      <c r="AF39" s="17"/>
      <c r="AG39" s="14"/>
      <c r="AH39" s="14"/>
      <c r="AI39" s="14"/>
      <c r="AJ39" s="18"/>
      <c r="AU39" s="492"/>
      <c r="AW39" s="158" t="s">
        <v>44</v>
      </c>
      <c r="AX39" s="159"/>
      <c r="AY39" s="131"/>
      <c r="AZ39" s="131"/>
      <c r="BA39" s="147" t="str">
        <f>IF(AX36="NO","NO",IF(AX37="NO","NO",IF(BA36="NO","NO","YES")))</f>
        <v>YES</v>
      </c>
      <c r="BC39" s="125" t="s">
        <v>28</v>
      </c>
      <c r="BD39" s="160"/>
      <c r="BE39" s="126"/>
      <c r="BF39" s="126"/>
      <c r="BG39" s="126"/>
      <c r="BH39" s="127"/>
    </row>
    <row r="40" spans="2:62" ht="14.25" customHeight="1" thickBot="1">
      <c r="B40" s="13"/>
      <c r="C40" s="14"/>
      <c r="D40" s="14"/>
      <c r="E40" s="14"/>
      <c r="F40" s="15"/>
      <c r="G40" s="20"/>
      <c r="H40" s="14"/>
      <c r="I40" s="14"/>
      <c r="J40" s="14"/>
      <c r="K40" s="14"/>
      <c r="L40" s="14"/>
      <c r="M40" s="14"/>
      <c r="N40" s="14"/>
      <c r="O40" s="14"/>
      <c r="P40" s="14"/>
      <c r="Q40" s="14"/>
      <c r="R40" s="14"/>
      <c r="S40" s="14"/>
      <c r="T40" s="14"/>
      <c r="U40" s="14"/>
      <c r="V40" s="14"/>
      <c r="W40" s="14"/>
      <c r="X40" s="14"/>
      <c r="Y40" s="14"/>
      <c r="Z40" s="14"/>
      <c r="AA40" s="14"/>
      <c r="AB40" s="14"/>
      <c r="AC40" s="14"/>
      <c r="AD40" s="14"/>
      <c r="AE40" s="19"/>
      <c r="AF40" s="17"/>
      <c r="AG40" s="14"/>
      <c r="AH40" s="14"/>
      <c r="AI40" s="14"/>
      <c r="AJ40" s="18"/>
      <c r="AU40" s="492"/>
      <c r="AW40" s="137"/>
      <c r="AX40" s="138"/>
      <c r="AY40" s="138"/>
      <c r="AZ40" s="138"/>
      <c r="BA40" s="139"/>
      <c r="BC40" s="125" t="s">
        <v>29</v>
      </c>
      <c r="BD40" s="160"/>
      <c r="BE40" s="126"/>
      <c r="BF40" s="126"/>
      <c r="BG40" s="126"/>
      <c r="BH40" s="127"/>
    </row>
    <row r="41" spans="2:62" ht="14.25" customHeight="1" thickBot="1">
      <c r="B41" s="13"/>
      <c r="C41" s="14"/>
      <c r="D41" s="14"/>
      <c r="E41" s="14"/>
      <c r="F41" s="15"/>
      <c r="G41" s="20"/>
      <c r="H41" s="14"/>
      <c r="I41" s="14"/>
      <c r="J41" s="14"/>
      <c r="K41" s="14"/>
      <c r="L41" s="14"/>
      <c r="M41" s="14"/>
      <c r="N41" s="14"/>
      <c r="O41" s="14"/>
      <c r="P41" s="14"/>
      <c r="Q41" s="14"/>
      <c r="R41" s="14"/>
      <c r="S41" s="14"/>
      <c r="T41" s="14"/>
      <c r="U41" s="14"/>
      <c r="V41" s="14"/>
      <c r="W41" s="14"/>
      <c r="X41" s="14"/>
      <c r="Y41" s="14"/>
      <c r="Z41" s="14"/>
      <c r="AA41" s="14"/>
      <c r="AB41" s="14"/>
      <c r="AC41" s="14"/>
      <c r="AD41" s="14"/>
      <c r="AE41" s="19"/>
      <c r="AF41" s="17"/>
      <c r="AG41" s="14"/>
      <c r="AH41" s="14"/>
      <c r="AI41" s="14"/>
      <c r="AJ41" s="18"/>
      <c r="AU41" s="492"/>
      <c r="BC41" s="125"/>
      <c r="BD41" s="160"/>
      <c r="BE41" s="126"/>
      <c r="BF41" s="162" t="s">
        <v>40</v>
      </c>
      <c r="BG41" s="126"/>
      <c r="BH41" s="127"/>
      <c r="BJ41" s="118"/>
    </row>
    <row r="42" spans="2:62" ht="14.25" customHeight="1" thickBot="1">
      <c r="B42" s="13"/>
      <c r="C42" s="14"/>
      <c r="D42" s="14"/>
      <c r="E42" s="14"/>
      <c r="F42" s="15"/>
      <c r="G42" s="20"/>
      <c r="H42" s="14"/>
      <c r="I42" s="14"/>
      <c r="J42" s="14"/>
      <c r="K42" s="14"/>
      <c r="L42" s="14"/>
      <c r="M42" s="14"/>
      <c r="N42" s="14"/>
      <c r="O42" s="14"/>
      <c r="P42" s="14"/>
      <c r="Q42" s="14"/>
      <c r="R42" s="14"/>
      <c r="S42" s="14"/>
      <c r="T42" s="14"/>
      <c r="U42" s="14"/>
      <c r="V42" s="14"/>
      <c r="W42" s="14"/>
      <c r="X42" s="14"/>
      <c r="Y42" s="14"/>
      <c r="Z42" s="14"/>
      <c r="AA42" s="14"/>
      <c r="AB42" s="14"/>
      <c r="AC42" s="14"/>
      <c r="AD42" s="14"/>
      <c r="AE42" s="19"/>
      <c r="AF42" s="17"/>
      <c r="AG42" s="14"/>
      <c r="AH42" s="14"/>
      <c r="AI42" s="14"/>
      <c r="AJ42" s="18"/>
      <c r="AU42" s="492"/>
      <c r="AW42" s="479" t="s">
        <v>10</v>
      </c>
      <c r="AX42" s="480"/>
      <c r="AY42" s="480"/>
      <c r="AZ42" s="481"/>
      <c r="BC42" s="163"/>
      <c r="BD42" s="123"/>
      <c r="BE42" s="123"/>
      <c r="BF42" s="123"/>
      <c r="BG42" s="123"/>
      <c r="BH42" s="124"/>
      <c r="BJ42" s="118"/>
    </row>
    <row r="43" spans="2:62" ht="14.25" customHeight="1" thickBot="1">
      <c r="B43" s="21"/>
      <c r="C43" s="22"/>
      <c r="D43" s="22"/>
      <c r="E43" s="22"/>
      <c r="F43" s="23"/>
      <c r="G43" s="24"/>
      <c r="H43" s="22"/>
      <c r="I43" s="22"/>
      <c r="J43" s="22"/>
      <c r="K43" s="22"/>
      <c r="L43" s="22"/>
      <c r="M43" s="22"/>
      <c r="N43" s="22"/>
      <c r="O43" s="22"/>
      <c r="P43" s="22"/>
      <c r="Q43" s="22"/>
      <c r="R43" s="22"/>
      <c r="S43" s="22"/>
      <c r="T43" s="22"/>
      <c r="U43" s="22"/>
      <c r="V43" s="22"/>
      <c r="W43" s="22"/>
      <c r="X43" s="22"/>
      <c r="Y43" s="22"/>
      <c r="Z43" s="22"/>
      <c r="AA43" s="22"/>
      <c r="AB43" s="22"/>
      <c r="AC43" s="22"/>
      <c r="AD43" s="22"/>
      <c r="AE43" s="25"/>
      <c r="AF43" s="26"/>
      <c r="AG43" s="22"/>
      <c r="AH43" s="22"/>
      <c r="AI43" s="22"/>
      <c r="AJ43" s="27"/>
      <c r="AU43" s="492"/>
      <c r="AW43" s="136"/>
      <c r="AX43" s="131"/>
      <c r="AY43" s="131"/>
      <c r="AZ43" s="132"/>
      <c r="BD43"/>
      <c r="BE43"/>
      <c r="BJ43" s="118"/>
    </row>
    <row r="44" spans="2:62" ht="14.25" customHeight="1">
      <c r="AU44" s="492"/>
      <c r="AW44" s="164" t="str">
        <f>IF(AX19="NO","The general sharp-crested weir requirements are not met.",IF(BA19="NO","    The general sharp-crested weir requirements are not met.",IF(BA31="YES","Francis Equation Can Be Used","Kindsvater- Carter Equation Can Be Used")))</f>
        <v>Francis Equation Can Be Used</v>
      </c>
      <c r="AX44" s="131"/>
      <c r="AY44" s="148"/>
      <c r="AZ44" s="165"/>
      <c r="BD44"/>
      <c r="BE44"/>
      <c r="BJ44" s="118"/>
    </row>
    <row r="45" spans="2:62" ht="14.25" customHeight="1" thickBot="1">
      <c r="AU45" s="492"/>
      <c r="AW45" s="136"/>
      <c r="AX45" s="131"/>
      <c r="AY45" s="148"/>
      <c r="AZ45" s="149"/>
      <c r="BD45"/>
      <c r="BE45"/>
      <c r="BJ45" s="118"/>
    </row>
    <row r="46" spans="2:62" ht="14.25" customHeight="1" thickBot="1">
      <c r="AU46" s="492"/>
      <c r="AW46" s="135" t="s">
        <v>8</v>
      </c>
      <c r="AX46" s="131"/>
      <c r="AY46" s="166">
        <f>IF(AX19="NO","",IF(BA19="NO","",IF(BA31="YES",1.84*AY11*(AY12^1.5),((0.075*AX28)+0.602)*(2/3)*((2*9.81)^0.5)*(AY11-0.001)*((AY12+0.001)^1.5))))</f>
        <v>0.23274363578839277</v>
      </c>
      <c r="AZ46" s="167" t="s">
        <v>35</v>
      </c>
      <c r="BD46"/>
      <c r="BE46"/>
      <c r="BJ46" s="118"/>
    </row>
    <row r="47" spans="2:62" ht="14.25" customHeight="1" thickBot="1">
      <c r="AU47" s="492"/>
      <c r="AW47" s="136"/>
      <c r="AX47" s="168"/>
      <c r="AY47" s="169">
        <f>IF(AY46="","",AY46*1000*60)</f>
        <v>13964.618147303567</v>
      </c>
      <c r="AZ47" s="167" t="s">
        <v>31</v>
      </c>
      <c r="BD47"/>
      <c r="BE47"/>
      <c r="BJ47" s="118"/>
    </row>
    <row r="48" spans="2:62" ht="14.25" customHeight="1" thickBot="1">
      <c r="AU48" s="492"/>
      <c r="AV48" s="116"/>
      <c r="AW48" s="137"/>
      <c r="AX48" s="138"/>
      <c r="AY48" s="138"/>
      <c r="AZ48" s="139"/>
      <c r="BD48"/>
      <c r="BE48"/>
      <c r="BJ48" s="118"/>
    </row>
    <row r="49" spans="48:68" ht="14.25" customHeight="1">
      <c r="AV49" s="116"/>
      <c r="BD49"/>
      <c r="BE49"/>
      <c r="BJ49" s="118"/>
    </row>
    <row r="50" spans="48:68" ht="14.25" customHeight="1">
      <c r="AV50" s="116"/>
      <c r="BD50"/>
      <c r="BE50"/>
    </row>
    <row r="51" spans="48:68" ht="14.25" customHeight="1">
      <c r="AV51" s="116"/>
      <c r="BD51"/>
      <c r="BE51"/>
    </row>
    <row r="52" spans="48:68" ht="14.25" customHeight="1">
      <c r="AV52" s="116"/>
      <c r="AW52" s="116" t="s">
        <v>3</v>
      </c>
      <c r="BD52"/>
      <c r="BE52"/>
    </row>
    <row r="53" spans="48:68" ht="14.25" customHeight="1">
      <c r="BD53"/>
      <c r="BE53"/>
    </row>
    <row r="54" spans="48:68" ht="14.25" customHeight="1">
      <c r="BA54" s="3"/>
      <c r="BD54" s="170"/>
      <c r="BE54"/>
      <c r="BP54" s="170"/>
    </row>
    <row r="55" spans="48:68" ht="14.25" customHeight="1">
      <c r="BD55"/>
      <c r="BE55"/>
    </row>
    <row r="56" spans="48:68" ht="14.25" customHeight="1">
      <c r="BD56"/>
      <c r="BE56"/>
    </row>
    <row r="57" spans="48:68" ht="14.25" customHeight="1">
      <c r="BD57"/>
      <c r="BE57"/>
    </row>
    <row r="58" spans="48:68" ht="14.25" customHeight="1">
      <c r="AV58" s="310"/>
      <c r="AW58" s="310"/>
      <c r="AX58" s="310"/>
      <c r="AY58" s="310"/>
      <c r="AZ58" s="310"/>
      <c r="BA58" s="2"/>
      <c r="BD58"/>
      <c r="BE58"/>
    </row>
    <row r="59" spans="48:68" ht="14.25" customHeight="1">
      <c r="BD59"/>
      <c r="BE59"/>
    </row>
    <row r="60" spans="48:68" ht="14.25" customHeight="1">
      <c r="AX60" s="117"/>
      <c r="BD60"/>
      <c r="BE60"/>
    </row>
    <row r="61" spans="48:68" ht="14.25" customHeight="1">
      <c r="AV61" s="118"/>
      <c r="AW61" s="171"/>
      <c r="BD61"/>
      <c r="BE61"/>
    </row>
    <row r="62" spans="48:68" ht="14.25" customHeight="1">
      <c r="AW62" s="116"/>
      <c r="BD62"/>
      <c r="BE62"/>
    </row>
    <row r="63" spans="48:68" ht="14.25" customHeight="1">
      <c r="AV63" s="172"/>
      <c r="AW63" s="116"/>
      <c r="BD63"/>
      <c r="BE63"/>
    </row>
    <row r="64" spans="48:68" ht="14.25" customHeight="1">
      <c r="AV64" s="118"/>
      <c r="AW64" s="116"/>
      <c r="BB64" s="1"/>
      <c r="BC64" s="1"/>
      <c r="BD64"/>
      <c r="BE64"/>
      <c r="BK64"/>
      <c r="BL64"/>
      <c r="BM64"/>
      <c r="BN64"/>
      <c r="BO64"/>
      <c r="BP64"/>
    </row>
    <row r="65" spans="47:57" ht="14.25" customHeight="1">
      <c r="AV65" s="118"/>
      <c r="AW65" s="116"/>
      <c r="BD65"/>
      <c r="BE65"/>
    </row>
    <row r="66" spans="47:57" ht="14.25" customHeight="1">
      <c r="AV66" s="118"/>
      <c r="BE66"/>
    </row>
    <row r="67" spans="47:57" ht="14.25" customHeight="1">
      <c r="AV67" s="118"/>
      <c r="AW67" s="116"/>
      <c r="BD67"/>
      <c r="BE67"/>
    </row>
    <row r="68" spans="47:57" ht="14.25" customHeight="1">
      <c r="AV68" s="118"/>
      <c r="AW68" s="116"/>
      <c r="AX68" s="117"/>
      <c r="AY68" s="117"/>
      <c r="BD68"/>
      <c r="BE68"/>
    </row>
    <row r="69" spans="47:57" ht="14.25" customHeight="1">
      <c r="AV69" s="118"/>
      <c r="BD69"/>
      <c r="BE69"/>
    </row>
    <row r="70" spans="47:57" ht="14.25" customHeight="1">
      <c r="AV70" s="118"/>
      <c r="AW70" s="116"/>
      <c r="BD70"/>
      <c r="BE70"/>
    </row>
    <row r="71" spans="47:57" ht="14.25" customHeight="1">
      <c r="AV71" s="171"/>
      <c r="AW71" s="116"/>
      <c r="BD71"/>
      <c r="BE71"/>
    </row>
    <row r="72" spans="47:57" ht="14.25" customHeight="1">
      <c r="AV72" s="171"/>
      <c r="AW72" s="171"/>
      <c r="BD72"/>
      <c r="BE72"/>
    </row>
    <row r="73" spans="47:57" ht="14.25" customHeight="1">
      <c r="AV73" s="171"/>
      <c r="AW73" s="116"/>
      <c r="BD73"/>
      <c r="BE73"/>
    </row>
    <row r="74" spans="47:57" ht="14.25" customHeight="1">
      <c r="AV74" s="171"/>
      <c r="AW74" s="116"/>
      <c r="BD74"/>
      <c r="BE74"/>
    </row>
    <row r="75" spans="47:57" ht="14.25" customHeight="1">
      <c r="BD75"/>
      <c r="BE75"/>
    </row>
    <row r="76" spans="47:57" ht="14.25" customHeight="1">
      <c r="BD76"/>
      <c r="BE76"/>
    </row>
    <row r="77" spans="47:57" ht="14.25" customHeight="1">
      <c r="BD77"/>
      <c r="BE77"/>
    </row>
    <row r="78" spans="47:57" ht="14.25" customHeight="1">
      <c r="BD78"/>
      <c r="BE78"/>
    </row>
    <row r="79" spans="47:57" ht="14.25" customHeight="1">
      <c r="BD79"/>
      <c r="BE79"/>
    </row>
    <row r="80" spans="47:57" ht="14.25" customHeight="1">
      <c r="AU80" s="170"/>
      <c r="BD80"/>
      <c r="BE80"/>
    </row>
    <row r="81" spans="56:58" ht="14.25" customHeight="1">
      <c r="BD81"/>
      <c r="BE81"/>
    </row>
    <row r="82" spans="56:58" ht="14.25" customHeight="1">
      <c r="BD82"/>
      <c r="BE82" s="1"/>
      <c r="BF82" s="1"/>
    </row>
    <row r="83" spans="56:58" ht="14.25" customHeight="1">
      <c r="BD83"/>
      <c r="BE83"/>
    </row>
    <row r="84" spans="56:58" ht="14.25" customHeight="1">
      <c r="BD84"/>
      <c r="BE84"/>
    </row>
    <row r="85" spans="56:58" ht="14.25" customHeight="1">
      <c r="BD85"/>
      <c r="BE85"/>
    </row>
    <row r="86" spans="56:58" ht="14.25" customHeight="1">
      <c r="BD86"/>
      <c r="BE86"/>
    </row>
    <row r="87" spans="56:58" ht="14.25" customHeight="1">
      <c r="BD87"/>
      <c r="BE87"/>
    </row>
    <row r="88" spans="56:58" ht="14.25" customHeight="1">
      <c r="BD88"/>
      <c r="BE88"/>
    </row>
    <row r="89" spans="56:58" ht="14.25" customHeight="1">
      <c r="BD89"/>
      <c r="BE89"/>
    </row>
    <row r="90" spans="56:58" ht="14.25" customHeight="1">
      <c r="BD90"/>
      <c r="BE90"/>
    </row>
    <row r="91" spans="56:58" ht="14.25" customHeight="1">
      <c r="BD91"/>
      <c r="BE91"/>
    </row>
    <row r="92" spans="56:58" ht="14.25" customHeight="1">
      <c r="BD92"/>
      <c r="BE92"/>
    </row>
    <row r="93" spans="56:58" ht="14.25" customHeight="1">
      <c r="BD93"/>
      <c r="BE93"/>
    </row>
    <row r="94" spans="56:58" ht="14.25" customHeight="1">
      <c r="BD94"/>
      <c r="BE94"/>
    </row>
    <row r="95" spans="56:58" ht="14.25" customHeight="1">
      <c r="BD95"/>
      <c r="BE95"/>
    </row>
    <row r="96" spans="56:58" ht="14.25" customHeight="1">
      <c r="BD96"/>
      <c r="BE96"/>
    </row>
    <row r="97" spans="56:57" ht="14.25" customHeight="1">
      <c r="BD97"/>
      <c r="BE97"/>
    </row>
    <row r="98" spans="56:57" ht="14.25" customHeight="1">
      <c r="BD98"/>
      <c r="BE98"/>
    </row>
    <row r="99" spans="56:57" ht="14.25" customHeight="1">
      <c r="BD99"/>
      <c r="BE99"/>
    </row>
    <row r="100" spans="56:57" ht="14.25" customHeight="1">
      <c r="BD100"/>
      <c r="BE100"/>
    </row>
    <row r="101" spans="56:57" ht="14.25" customHeight="1">
      <c r="BD101"/>
      <c r="BE101"/>
    </row>
    <row r="102" spans="56:57" ht="14.25" customHeight="1">
      <c r="BD102"/>
      <c r="BE102"/>
    </row>
    <row r="103" spans="56:57" ht="14.25" customHeight="1">
      <c r="BD103"/>
      <c r="BE103"/>
    </row>
    <row r="104" spans="56:57" ht="14.25" customHeight="1">
      <c r="BD104"/>
      <c r="BE104"/>
    </row>
    <row r="105" spans="56:57" ht="14.25" customHeight="1">
      <c r="BD105"/>
      <c r="BE105"/>
    </row>
    <row r="106" spans="56:57" ht="14.25" customHeight="1">
      <c r="BD106"/>
      <c r="BE106"/>
    </row>
    <row r="107" spans="56:57" ht="14.25" customHeight="1">
      <c r="BD107"/>
      <c r="BE107"/>
    </row>
    <row r="108" spans="56:57" ht="14.25" customHeight="1">
      <c r="BD108"/>
      <c r="BE108"/>
    </row>
  </sheetData>
  <sheetProtection algorithmName="SHA-512" hashValue="YZZrJ55SbxC5Pprm5Oo0r7D7arrP28TtsITuUMTv5F6BkCAQeljbSWhVkqRF7ldsCQGeZUrI2T7xSIkO38ZckQ==" saltValue="WcGzVWOffxARzfe+Jj6Rlg==" spinCount="100000" sheet="1" formatCells="0" selectLockedCells="1"/>
  <mergeCells count="51">
    <mergeCell ref="AV58:AZ58"/>
    <mergeCell ref="AW8:AZ8"/>
    <mergeCell ref="AW26:BA26"/>
    <mergeCell ref="BC2:BH2"/>
    <mergeCell ref="AU6:AU14"/>
    <mergeCell ref="AW42:AZ42"/>
    <mergeCell ref="BC7:BG7"/>
    <mergeCell ref="BC8:BF8"/>
    <mergeCell ref="BC9:BH9"/>
    <mergeCell ref="AW2:BA2"/>
    <mergeCell ref="AW3:BA3"/>
    <mergeCell ref="BC6:BF6"/>
    <mergeCell ref="BD26:BG26"/>
    <mergeCell ref="AU16:AU23"/>
    <mergeCell ref="AW34:BA34"/>
    <mergeCell ref="AU25:AU48"/>
    <mergeCell ref="B1:F1"/>
    <mergeCell ref="G1:AE1"/>
    <mergeCell ref="AF1:AJ1"/>
    <mergeCell ref="B2:F5"/>
    <mergeCell ref="G2:L2"/>
    <mergeCell ref="M2:AE2"/>
    <mergeCell ref="AF2:AJ2"/>
    <mergeCell ref="G3:L3"/>
    <mergeCell ref="M3:AE3"/>
    <mergeCell ref="AF3:AJ3"/>
    <mergeCell ref="G4:AE4"/>
    <mergeCell ref="AF4:AJ4"/>
    <mergeCell ref="G5:L5"/>
    <mergeCell ref="M5:S5"/>
    <mergeCell ref="T5:Y5"/>
    <mergeCell ref="Z5:AE5"/>
    <mergeCell ref="H10:R10"/>
    <mergeCell ref="S10:T10"/>
    <mergeCell ref="U10:W10"/>
    <mergeCell ref="X10:Z10"/>
    <mergeCell ref="AF5:AJ5"/>
    <mergeCell ref="H9:R9"/>
    <mergeCell ref="S9:T9"/>
    <mergeCell ref="U9:W9"/>
    <mergeCell ref="X9:Z9"/>
    <mergeCell ref="X11:Z11"/>
    <mergeCell ref="H12:R12"/>
    <mergeCell ref="S12:T12"/>
    <mergeCell ref="U12:W12"/>
    <mergeCell ref="X12:Z12"/>
    <mergeCell ref="P18:R18"/>
    <mergeCell ref="S18:U18"/>
    <mergeCell ref="H11:R11"/>
    <mergeCell ref="S11:T11"/>
    <mergeCell ref="U11:W11"/>
  </mergeCells>
  <phoneticPr fontId="11" type="noConversion"/>
  <dataValidations xWindow="159" yWindow="345" count="2">
    <dataValidation type="decimal" operator="greaterThanOrEqual" allowBlank="1" showInputMessage="1" showErrorMessage="1" errorTitle="Invalid Entry" error="Please enter a value greater than zero._x000a_" sqref="AY10:AY13 AX28:AX29 AY46:AY47" xr:uid="{00000000-0002-0000-0500-000000000000}">
      <formula1>0</formula1>
    </dataValidation>
    <dataValidation operator="greaterThanOrEqual" allowBlank="1" showInputMessage="1" showErrorMessage="1" errorTitle="Invalid Entry" error="Please enter a value greater than zero._x000a_" sqref="BA28:BA29 BA31 AX19 BA19 BA39 BA36 AX36:AX37" xr:uid="{00000000-0002-0000-0500-000001000000}"/>
  </dataValidations>
  <hyperlinks>
    <hyperlink ref="AZ65504:BA65504" r:id="rId1" location="p2001147c9963_32002" display="View Table 3.3.3" xr:uid="{00000000-0004-0000-0500-000000000000}"/>
    <hyperlink ref="AZ65487:BA65487" r:id="rId2" location="p2001147c9963_31001" display="View Table 3.3.1" xr:uid="{00000000-0004-0000-0500-000001000000}"/>
    <hyperlink ref="AZ65506:BA65506" r:id="rId3" location="p2001147c9963_32002" display="View Table 3.3.3" xr:uid="{00000000-0004-0000-0500-000002000000}"/>
    <hyperlink ref="AZ65489:BA65489" r:id="rId4" location="p2001147c9963_31001" display="View Table 3.3.1" xr:uid="{00000000-0004-0000-0500-000003000000}"/>
    <hyperlink ref="BA94:BB94" r:id="rId5" display="Mark's Standard Handbook for Mechanical Engineers, 11th Ed." xr:uid="{00000000-0004-0000-0500-000004000000}"/>
    <hyperlink ref="BA90:BB90" r:id="rId6" display="Perry's Chemical EngineeringHandbook" xr:uid="{00000000-0004-0000-0500-000005000000}"/>
    <hyperlink ref="BA99" r:id="rId7" display="Perry's Chemical EngineeringHandbook" xr:uid="{00000000-0004-0000-0500-000006000000}"/>
    <hyperlink ref="AW129:BA129" r:id="rId8" location="incompressible_flow" display="Perry's Chemical Engineers' Handbook, 8th Ed." xr:uid="{00000000-0004-0000-0500-000007000000}"/>
    <hyperlink ref="AW139:BA139" r:id="rId9" location="incompressible_flow" display="Perry's Chemical Engineers' Handbook, 8th Ed." xr:uid="{00000000-0004-0000-0500-000008000000}"/>
    <hyperlink ref="BA90" r:id="rId10" location="p200139d899706_9001" display="Perry's Chemical Engineers' Handbook, 8th Ed. - Incompressible Flow in Pipes and Channels" xr:uid="{00000000-0004-0000-0500-000009000000}"/>
    <hyperlink ref="BA91" r:id="rId11" location="ch06lev1sec4" display="Hick's Handbook of Chemical Engineering Calculations, Fourth Ed. - Section 6.4" xr:uid="{00000000-0004-0000-0500-00000A000000}"/>
    <hyperlink ref="AZ65526:BA65526" r:id="rId12" location="p2001147c9963_31001" display="View Table 3.3.1" xr:uid="{00000000-0004-0000-0500-00000B000000}"/>
    <hyperlink ref="AW104" r:id="rId13" location="p200139d89822_98001" display="Table 2-32 in Perry's Chemical Engineers' Handbook, 8th Ed." xr:uid="{00000000-0004-0000-0500-00000C000000}"/>
    <hyperlink ref="AW114" r:id="rId14" location="p200139d89822_427001" display="Table 2-313 in Perry's Chemical Engineers' Handbook, 8th Ed." xr:uid="{00000000-0004-0000-0500-00000D000000}"/>
    <hyperlink ref="AW104:AX104" r:id="rId15" display="Table 3.3.3" xr:uid="{00000000-0004-0000-0500-00000E000000}"/>
    <hyperlink ref="AZ65521:BA65521" r:id="rId16" display="View Table 3.3.1" xr:uid="{00000000-0004-0000-0500-00000F000000}"/>
    <hyperlink ref="AW99" r:id="rId17" location="p2001147c9963_32002" display="Table 2-32 in Perry's Chemical Engineers' Handbook, 8th Ed." xr:uid="{00000000-0004-0000-0500-000010000000}"/>
    <hyperlink ref="AW109" r:id="rId18" location="p2000a1f599621_22002" display="Table 2-313 in Perry's Chemical Engineers' Handbook, 8th Ed." xr:uid="{00000000-0004-0000-0500-000011000000}"/>
    <hyperlink ref="AW99:AX99" r:id="rId19" location="p2001147c9963_48002" display="Table 3.3.3" xr:uid="{00000000-0004-0000-0500-000012000000}"/>
    <hyperlink ref="BO49:BP49" r:id="rId20" display="Table 3.3.1" xr:uid="{00000000-0004-0000-0500-000013000000}"/>
    <hyperlink ref="BQ51" r:id="rId21" location="p2001147c9963_48001" display="Table 3.3.3" xr:uid="{00000000-0004-0000-0500-000014000000}"/>
    <hyperlink ref="BQ35" r:id="rId22" display="Table 3.3.3" xr:uid="{00000000-0004-0000-0500-000015000000}"/>
    <hyperlink ref="BN48" r:id="rId23" location="p2000a1f599621_22001" display="Table 21.3" xr:uid="{00000000-0004-0000-0500-000016000000}"/>
    <hyperlink ref="BO51:BP51" r:id="rId24" display="Table 3.3.1" xr:uid="{00000000-0004-0000-0500-000017000000}"/>
    <hyperlink ref="AV46" r:id="rId25" location="p2001147c9963_48002" display="http://www.brighthub.com/engineering/civil/articles/83825.aspx" xr:uid="{00000000-0004-0000-0500-000018000000}"/>
    <hyperlink ref="AV47" r:id="rId26" location="p2001147c9963_48002" display="http://www.brighthub.com/engineering/civil/articles/83825.aspx" xr:uid="{00000000-0004-0000-0500-000019000000}"/>
    <hyperlink ref="BN49:BO49" r:id="rId27" display="Table 3.3.1" xr:uid="{00000000-0004-0000-0500-00001A000000}"/>
    <hyperlink ref="BP51" r:id="rId28" location="p2000a1f599621_22002" display="Table 3.3.3" xr:uid="{00000000-0004-0000-0500-00001B000000}"/>
    <hyperlink ref="BP35" r:id="rId29" location="p200139d8g6_100001vpp" display="Table 3.3.3" xr:uid="{00000000-0004-0000-0500-00001C000000}"/>
    <hyperlink ref="BN51:BO51" r:id="rId30" location="p200139d8g6_100001vpp" display="Table 3.3.1" xr:uid="{00000000-0004-0000-0500-00001D000000}"/>
    <hyperlink ref="AZ87:BA87" r:id="rId31" location="p2001147c9963_48002" display="Table 3.3.9" xr:uid="{00000000-0004-0000-0500-00001E000000}"/>
    <hyperlink ref="BC62" r:id="rId32" location="p2000a1f599621_22001" display="Perry's Chemical Engineers' Handbook, 8th Ed. - Incompressible Flow in Pipes and Channels" xr:uid="{00000000-0004-0000-0500-00001F000000}"/>
    <hyperlink ref="BC64" r:id="rId33" display="Hick's Handbook of Chemical Engineering Calculations, Fourth Ed. - Section 6.4" xr:uid="{00000000-0004-0000-0500-000020000000}"/>
    <hyperlink ref="BB62" r:id="rId34" location="p2001147c9963_48001" display="Perry's Chemical Engineers' Handbook, 8th Ed. - Incompressible Flow in Pipes and Channels" xr:uid="{00000000-0004-0000-0500-000021000000}"/>
    <hyperlink ref="BB64" r:id="rId35" location="p2001147c9963_48002" display="Hick's Handbook of Chemical Engineering Calculations, Fourth Ed. - Section 6.4" xr:uid="{00000000-0004-0000-0500-000022000000}"/>
    <hyperlink ref="BB55" r:id="rId36" display="  Mark's Standard Handbook for Mechanical Engineers, 11th Ed..3.3.16 Open-Channel Flow" xr:uid="{00000000-0004-0000-0500-000023000000}"/>
    <hyperlink ref="BB53" r:id="rId37" location="p200139d899706_9001" display="  Perry's Chemical Engineers' Handbook, 8th Ed, 6.1.4 Incompressible Flow in Pipes and Channels" xr:uid="{00000000-0004-0000-0500-000024000000}"/>
    <hyperlink ref="BM42" r:id="rId38" location="p200139d8g6_100001vpp" display="Table 3.3.1" xr:uid="{00000000-0004-0000-0500-000025000000}"/>
    <hyperlink ref="BD26:BG26" r:id="rId39" location="p2000a1ff99518.17003" display="  Stormwater Collection Systems Design Handbook, Eqn 18.6" xr:uid="{00000000-0004-0000-0500-000026000000}"/>
    <hyperlink ref="AZ14" r:id="rId40" location="p2001147c9963_32002" display="View Table 3.3.3" xr:uid="{00000000-0004-0000-0500-000027000000}"/>
    <hyperlink ref="BC6" r:id="rId41" location="p200139d899706_9001" display="  Perry's Chemical Engineers' Handbook, 8th Ed, 6.1.4 Incompressible Flow in Pipes and Channels" xr:uid="{00000000-0004-0000-0500-000028000000}"/>
    <hyperlink ref="BC6:BF6" r:id="rId42" location="p200139d899710_23002" display="  Perry's Chemical Engineers' Handbook, 8th Ed, 10.1.18 Wiers" xr:uid="{00000000-0004-0000-0500-000029000000}"/>
    <hyperlink ref="BC7" r:id="rId43" location="p2001147c9973_59001" display="  Mark's Standard Handbook for Mechanical Engineers, 11th Ed..3.3.16 Open-Channel Flow" xr:uid="{00000000-0004-0000-0500-00002A000000}"/>
    <hyperlink ref="BC7:BG7" r:id="rId44" location="p20019d2e9970329001" display="  Civil Engineering Formulas, 2nd Ed, 12.20 Weirs" xr:uid="{00000000-0004-0000-0500-00002B000000}"/>
    <hyperlink ref="BC8:BF8" r:id="rId45" location="p2000a1ff99718.16001" display="  Stormwater Collection Systems Design Handbook, 18.4 Weirs" xr:uid="{00000000-0004-0000-0500-00002C000000}"/>
    <hyperlink ref="BC9" r:id="rId46" location="p2000a1f599721_45001" display="  Standard Handbook for Civil Engineers, 21.6.4 Manning Equation for Open Channels" xr:uid="{00000000-0004-0000-0500-00002D000000}"/>
    <hyperlink ref="BC9:BG9" r:id="rId47" location="p2000a1f599721_45001" display="  Standard Handbook for Civil Engineers, 21.6.4 Manning Equation for Open Channels" xr:uid="{00000000-0004-0000-0500-00002E000000}"/>
    <hyperlink ref="BC9:BH9" r:id="rId48" location="c9780071821957ch303lev1sec19" display="  Civil Engineering All-In-One PE Exam Guide: Breadth and Depth, 3rd Ed, 303.19.1 Sharp-Crested Weirs" xr:uid="{00000000-0004-0000-0500-00002F000000}"/>
  </hyperlinks>
  <pageMargins left="0.35" right="0.37" top="0.44" bottom="0.51" header="0.5" footer="0.5"/>
  <pageSetup orientation="portrait" r:id="rId49"/>
  <headerFooter alignWithMargins="0"/>
  <colBreaks count="1" manualBreakCount="1">
    <brk id="36" max="1048575" man="1"/>
  </colBreaks>
  <drawing r:id="rId5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A6794-518C-4242-95D7-0C9C4DB65754}">
  <dimension ref="A1:BQ108"/>
  <sheetViews>
    <sheetView view="pageBreakPreview" zoomScaleNormal="100" zoomScaleSheetLayoutView="100" workbookViewId="0">
      <selection activeCell="X11" sqref="X11:Z11"/>
    </sheetView>
  </sheetViews>
  <sheetFormatPr defaultRowHeight="14.25" customHeight="1"/>
  <cols>
    <col min="1" max="1" width="1.6640625" style="58" customWidth="1"/>
    <col min="2" max="2" width="2.33203125" style="58" customWidth="1"/>
    <col min="3" max="36" width="2.44140625" style="58" customWidth="1"/>
    <col min="37" max="44" width="8.88671875" style="58"/>
    <col min="45" max="45" width="0" style="58" hidden="1" customWidth="1"/>
    <col min="46" max="46" width="0" style="59" hidden="1" customWidth="1"/>
    <col min="47" max="47" width="7.109375" style="59" hidden="1" customWidth="1"/>
    <col min="48" max="48" width="5" style="59" hidden="1" customWidth="1"/>
    <col min="49" max="49" width="26.109375" style="59" hidden="1" customWidth="1"/>
    <col min="50" max="50" width="17" style="59" hidden="1" customWidth="1"/>
    <col min="51" max="51" width="12.5546875" style="59" hidden="1" customWidth="1"/>
    <col min="52" max="52" width="12.88671875" style="59" hidden="1" customWidth="1"/>
    <col min="53" max="53" width="16.5546875" style="59" hidden="1" customWidth="1"/>
    <col min="54" max="54" width="10.44140625" style="59" hidden="1" customWidth="1"/>
    <col min="55" max="55" width="11.109375" style="59" hidden="1" customWidth="1"/>
    <col min="56" max="56" width="10.44140625" style="112" hidden="1" customWidth="1"/>
    <col min="57" max="57" width="11.5546875" style="112" hidden="1" customWidth="1"/>
    <col min="58" max="58" width="20.5546875" style="59" hidden="1" customWidth="1"/>
    <col min="59" max="59" width="24.88671875" style="59" hidden="1" customWidth="1"/>
    <col min="60" max="60" width="0" style="59" hidden="1" customWidth="1"/>
    <col min="61" max="61" width="8.88671875" style="59" hidden="1" customWidth="1"/>
    <col min="62" max="62" width="8" style="59" hidden="1" customWidth="1"/>
    <col min="63" max="63" width="5.109375" style="62" hidden="1" customWidth="1"/>
    <col min="64" max="64" width="6" style="62" hidden="1" customWidth="1"/>
    <col min="65" max="68" width="10.44140625" style="62" hidden="1" customWidth="1"/>
    <col min="69" max="69" width="3.109375" style="59" hidden="1" customWidth="1"/>
    <col min="70" max="71" width="0" style="59" hidden="1" customWidth="1"/>
    <col min="72" max="16384" width="8.88671875" style="59"/>
  </cols>
  <sheetData>
    <row r="1" spans="2:68" ht="14.25" customHeight="1" thickBot="1">
      <c r="B1" s="201" t="s">
        <v>62</v>
      </c>
      <c r="C1" s="202"/>
      <c r="D1" s="202"/>
      <c r="E1" s="202"/>
      <c r="F1" s="202"/>
      <c r="G1" s="203" t="s">
        <v>98</v>
      </c>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1" t="s">
        <v>79</v>
      </c>
      <c r="AG1" s="202"/>
      <c r="AH1" s="202"/>
      <c r="AI1" s="202"/>
      <c r="AJ1" s="202"/>
      <c r="BD1" s="60"/>
      <c r="BE1" s="61"/>
      <c r="BI1" s="62"/>
      <c r="BN1" s="59"/>
    </row>
    <row r="2" spans="2:68" ht="14.25" customHeight="1" thickBot="1">
      <c r="B2" s="204" t="s">
        <v>64</v>
      </c>
      <c r="C2" s="205"/>
      <c r="D2" s="205"/>
      <c r="E2" s="205"/>
      <c r="F2" s="206"/>
      <c r="G2" s="213" t="s">
        <v>56</v>
      </c>
      <c r="H2" s="214"/>
      <c r="I2" s="214"/>
      <c r="J2" s="214"/>
      <c r="K2" s="214"/>
      <c r="L2" s="214"/>
      <c r="M2" s="215"/>
      <c r="N2" s="216"/>
      <c r="O2" s="216"/>
      <c r="P2" s="216"/>
      <c r="Q2" s="216"/>
      <c r="R2" s="216"/>
      <c r="S2" s="216"/>
      <c r="T2" s="216"/>
      <c r="U2" s="216"/>
      <c r="V2" s="216"/>
      <c r="W2" s="216"/>
      <c r="X2" s="216"/>
      <c r="Y2" s="216"/>
      <c r="Z2" s="216"/>
      <c r="AA2" s="216"/>
      <c r="AB2" s="216"/>
      <c r="AC2" s="216"/>
      <c r="AD2" s="216"/>
      <c r="AE2" s="217"/>
      <c r="AF2" s="218" t="s">
        <v>57</v>
      </c>
      <c r="AG2" s="214"/>
      <c r="AH2" s="214"/>
      <c r="AI2" s="214"/>
      <c r="AJ2" s="219"/>
      <c r="AW2" s="239" t="s">
        <v>53</v>
      </c>
      <c r="AX2" s="240"/>
      <c r="AY2" s="240"/>
      <c r="AZ2" s="240"/>
      <c r="BA2" s="241"/>
      <c r="BC2" s="242" t="s">
        <v>11</v>
      </c>
      <c r="BD2" s="243"/>
      <c r="BE2" s="243"/>
      <c r="BF2" s="243"/>
      <c r="BG2" s="243"/>
      <c r="BH2" s="244"/>
    </row>
    <row r="3" spans="2:68" ht="14.25" customHeight="1">
      <c r="B3" s="207"/>
      <c r="C3" s="208"/>
      <c r="D3" s="208"/>
      <c r="E3" s="208"/>
      <c r="F3" s="209"/>
      <c r="G3" s="223" t="s">
        <v>58</v>
      </c>
      <c r="H3" s="245"/>
      <c r="I3" s="245"/>
      <c r="J3" s="245"/>
      <c r="K3" s="245"/>
      <c r="L3" s="246"/>
      <c r="M3" s="247" t="s">
        <v>78</v>
      </c>
      <c r="N3" s="248"/>
      <c r="O3" s="248"/>
      <c r="P3" s="248"/>
      <c r="Q3" s="248"/>
      <c r="R3" s="248"/>
      <c r="S3" s="248"/>
      <c r="T3" s="248"/>
      <c r="U3" s="248"/>
      <c r="V3" s="248"/>
      <c r="W3" s="248"/>
      <c r="X3" s="248"/>
      <c r="Y3" s="248"/>
      <c r="Z3" s="248"/>
      <c r="AA3" s="248"/>
      <c r="AB3" s="248"/>
      <c r="AC3" s="248"/>
      <c r="AD3" s="248"/>
      <c r="AE3" s="249"/>
      <c r="AF3" s="250"/>
      <c r="AG3" s="248"/>
      <c r="AH3" s="248"/>
      <c r="AI3" s="248"/>
      <c r="AJ3" s="251"/>
      <c r="AW3" s="252" t="s">
        <v>33</v>
      </c>
      <c r="AX3" s="253"/>
      <c r="AY3" s="253"/>
      <c r="AZ3" s="253"/>
      <c r="BA3" s="254"/>
      <c r="BC3" s="63"/>
      <c r="BD3" s="64"/>
      <c r="BE3" s="64"/>
      <c r="BF3" s="64"/>
      <c r="BG3" s="64"/>
      <c r="BH3" s="65"/>
    </row>
    <row r="4" spans="2:68" ht="14.25" customHeight="1" thickBot="1">
      <c r="B4" s="207"/>
      <c r="C4" s="208"/>
      <c r="D4" s="208"/>
      <c r="E4" s="208"/>
      <c r="F4" s="209"/>
      <c r="G4" s="220" t="s">
        <v>76</v>
      </c>
      <c r="H4" s="221"/>
      <c r="I4" s="221"/>
      <c r="J4" s="221"/>
      <c r="K4" s="221"/>
      <c r="L4" s="221"/>
      <c r="M4" s="221"/>
      <c r="N4" s="221"/>
      <c r="O4" s="221"/>
      <c r="P4" s="221"/>
      <c r="Q4" s="221"/>
      <c r="R4" s="221"/>
      <c r="S4" s="221"/>
      <c r="T4" s="221"/>
      <c r="U4" s="221"/>
      <c r="V4" s="221"/>
      <c r="W4" s="221"/>
      <c r="X4" s="221"/>
      <c r="Y4" s="221"/>
      <c r="Z4" s="221"/>
      <c r="AA4" s="221"/>
      <c r="AB4" s="221"/>
      <c r="AC4" s="221"/>
      <c r="AD4" s="221"/>
      <c r="AE4" s="222"/>
      <c r="AF4" s="223" t="s">
        <v>59</v>
      </c>
      <c r="AG4" s="224"/>
      <c r="AH4" s="224"/>
      <c r="AI4" s="224"/>
      <c r="AJ4" s="225"/>
      <c r="AW4" s="66"/>
      <c r="AX4" s="67"/>
      <c r="AY4" s="67"/>
      <c r="AZ4" s="67"/>
      <c r="BA4" s="68"/>
      <c r="BC4" s="69" t="s">
        <v>54</v>
      </c>
      <c r="BD4" s="70"/>
      <c r="BE4" s="70"/>
      <c r="BF4" s="70"/>
      <c r="BG4" s="70"/>
      <c r="BH4" s="71"/>
    </row>
    <row r="5" spans="2:68" ht="14.25" customHeight="1" thickBot="1">
      <c r="B5" s="210"/>
      <c r="C5" s="211"/>
      <c r="D5" s="211"/>
      <c r="E5" s="211"/>
      <c r="F5" s="212"/>
      <c r="G5" s="226" t="s">
        <v>60</v>
      </c>
      <c r="H5" s="227"/>
      <c r="I5" s="227"/>
      <c r="J5" s="227"/>
      <c r="K5" s="227"/>
      <c r="L5" s="228"/>
      <c r="M5" s="229">
        <v>1</v>
      </c>
      <c r="N5" s="230"/>
      <c r="O5" s="230"/>
      <c r="P5" s="230"/>
      <c r="Q5" s="230"/>
      <c r="R5" s="230"/>
      <c r="S5" s="231"/>
      <c r="T5" s="232" t="s">
        <v>61</v>
      </c>
      <c r="U5" s="226"/>
      <c r="V5" s="226"/>
      <c r="W5" s="226"/>
      <c r="X5" s="226"/>
      <c r="Y5" s="233"/>
      <c r="Z5" s="234"/>
      <c r="AA5" s="235"/>
      <c r="AB5" s="235"/>
      <c r="AC5" s="235"/>
      <c r="AD5" s="235"/>
      <c r="AE5" s="236"/>
      <c r="AF5" s="237"/>
      <c r="AG5" s="235"/>
      <c r="AH5" s="235"/>
      <c r="AI5" s="235"/>
      <c r="AJ5" s="238"/>
      <c r="AY5" s="72"/>
      <c r="AZ5" s="72"/>
      <c r="BC5" s="69"/>
      <c r="BD5" s="70"/>
      <c r="BE5" s="70"/>
      <c r="BF5" s="70"/>
      <c r="BG5" s="70"/>
      <c r="BH5" s="71"/>
    </row>
    <row r="6" spans="2:68" ht="14.25" customHeight="1">
      <c r="B6" s="33"/>
      <c r="C6" s="34"/>
      <c r="D6" s="34"/>
      <c r="E6" s="34"/>
      <c r="F6" s="35"/>
      <c r="G6" s="36"/>
      <c r="H6" s="37"/>
      <c r="I6" s="37"/>
      <c r="J6" s="37"/>
      <c r="K6" s="37"/>
      <c r="L6" s="37"/>
      <c r="M6" s="37"/>
      <c r="N6" s="37"/>
      <c r="O6" s="37"/>
      <c r="P6" s="37"/>
      <c r="Q6" s="37"/>
      <c r="R6" s="37"/>
      <c r="S6" s="37"/>
      <c r="T6" s="37"/>
      <c r="U6" s="37"/>
      <c r="V6" s="37"/>
      <c r="W6" s="37"/>
      <c r="X6" s="37"/>
      <c r="Y6" s="37"/>
      <c r="Z6" s="37"/>
      <c r="AA6" s="37"/>
      <c r="AB6" s="37"/>
      <c r="AC6" s="37"/>
      <c r="AD6" s="37"/>
      <c r="AE6" s="38"/>
      <c r="AF6" s="39"/>
      <c r="AG6" s="34"/>
      <c r="AH6" s="34"/>
      <c r="AI6" s="34"/>
      <c r="AJ6" s="40"/>
      <c r="AU6" s="265" t="s">
        <v>12</v>
      </c>
      <c r="AW6" s="59" t="s">
        <v>1</v>
      </c>
      <c r="AY6" s="73"/>
      <c r="AZ6" s="73"/>
      <c r="BC6" s="255" t="s">
        <v>55</v>
      </c>
      <c r="BD6" s="256"/>
      <c r="BE6" s="256"/>
      <c r="BF6" s="256"/>
      <c r="BG6" s="70"/>
      <c r="BH6" s="71"/>
    </row>
    <row r="7" spans="2:68" ht="14.25" customHeight="1" thickBot="1">
      <c r="B7" s="41"/>
      <c r="C7" s="42"/>
      <c r="D7" s="42"/>
      <c r="E7" s="42"/>
      <c r="F7" s="43"/>
      <c r="G7" s="44"/>
      <c r="H7" s="45" t="s">
        <v>65</v>
      </c>
      <c r="I7" s="42"/>
      <c r="J7" s="42"/>
      <c r="K7" s="42"/>
      <c r="L7" s="42"/>
      <c r="M7" s="42"/>
      <c r="N7" s="42"/>
      <c r="O7" s="42"/>
      <c r="P7" s="42"/>
      <c r="Q7" s="42"/>
      <c r="R7" s="42"/>
      <c r="S7" s="42"/>
      <c r="T7" s="42"/>
      <c r="U7" s="42"/>
      <c r="V7" s="42"/>
      <c r="W7" s="42"/>
      <c r="X7" s="42"/>
      <c r="Y7" s="42"/>
      <c r="Z7" s="42"/>
      <c r="AA7" s="42"/>
      <c r="AB7" s="42"/>
      <c r="AC7" s="42"/>
      <c r="AD7" s="42"/>
      <c r="AE7" s="46"/>
      <c r="AF7" s="47"/>
      <c r="AG7" s="42"/>
      <c r="AH7" s="42"/>
      <c r="AI7" s="42"/>
      <c r="AJ7" s="48"/>
      <c r="AU7" s="265"/>
      <c r="AY7" s="73"/>
      <c r="BC7" s="257" t="s">
        <v>49</v>
      </c>
      <c r="BD7" s="258"/>
      <c r="BE7" s="258"/>
      <c r="BF7" s="258"/>
      <c r="BG7" s="258"/>
      <c r="BH7" s="4"/>
    </row>
    <row r="8" spans="2:68" ht="14.25" customHeight="1" thickBot="1">
      <c r="B8" s="41"/>
      <c r="C8" s="42"/>
      <c r="D8" s="42"/>
      <c r="E8" s="42"/>
      <c r="F8" s="43"/>
      <c r="G8" s="44"/>
      <c r="H8" s="49"/>
      <c r="I8" s="49"/>
      <c r="J8" s="49"/>
      <c r="K8" s="49"/>
      <c r="L8" s="49"/>
      <c r="M8" s="49"/>
      <c r="N8" s="49"/>
      <c r="O8" s="49"/>
      <c r="P8" s="49"/>
      <c r="Q8" s="49"/>
      <c r="R8" s="49"/>
      <c r="S8" s="49"/>
      <c r="T8" s="49"/>
      <c r="U8" s="49"/>
      <c r="V8" s="49"/>
      <c r="W8" s="49"/>
      <c r="X8" s="49"/>
      <c r="Y8" s="49"/>
      <c r="Z8" s="49"/>
      <c r="AA8" s="42"/>
      <c r="AB8" s="42"/>
      <c r="AC8" s="42"/>
      <c r="AD8" s="42"/>
      <c r="AE8" s="46"/>
      <c r="AF8" s="47"/>
      <c r="AG8" s="42"/>
      <c r="AH8" s="42"/>
      <c r="AI8" s="42"/>
      <c r="AJ8" s="48"/>
      <c r="AU8" s="265"/>
      <c r="AW8" s="259" t="s">
        <v>2</v>
      </c>
      <c r="AX8" s="260"/>
      <c r="AY8" s="260"/>
      <c r="AZ8" s="261"/>
      <c r="BC8" s="257" t="s">
        <v>50</v>
      </c>
      <c r="BD8" s="258"/>
      <c r="BE8" s="258"/>
      <c r="BF8" s="258"/>
      <c r="BG8" s="70"/>
      <c r="BH8" s="71"/>
    </row>
    <row r="9" spans="2:68" ht="14.25" customHeight="1">
      <c r="B9" s="41"/>
      <c r="C9" s="42"/>
      <c r="D9" s="42"/>
      <c r="E9" s="42"/>
      <c r="F9" s="43"/>
      <c r="G9" s="50"/>
      <c r="H9" s="262" t="s">
        <v>77</v>
      </c>
      <c r="I9" s="263"/>
      <c r="J9" s="263"/>
      <c r="K9" s="263"/>
      <c r="L9" s="263"/>
      <c r="M9" s="263"/>
      <c r="N9" s="263"/>
      <c r="O9" s="263"/>
      <c r="P9" s="263"/>
      <c r="Q9" s="263"/>
      <c r="R9" s="264"/>
      <c r="S9" s="266" t="s">
        <v>66</v>
      </c>
      <c r="T9" s="263"/>
      <c r="U9" s="267">
        <v>30</v>
      </c>
      <c r="V9" s="268"/>
      <c r="W9" s="269"/>
      <c r="X9" s="270" t="s">
        <v>95</v>
      </c>
      <c r="Y9" s="263"/>
      <c r="Z9" s="271"/>
      <c r="AA9" s="44"/>
      <c r="AB9" s="42"/>
      <c r="AC9" s="42"/>
      <c r="AD9" s="42"/>
      <c r="AE9" s="46"/>
      <c r="AF9" s="47"/>
      <c r="AG9" s="42"/>
      <c r="AH9" s="42"/>
      <c r="AI9" s="42"/>
      <c r="AJ9" s="48"/>
      <c r="AU9" s="265"/>
      <c r="AW9" s="74" t="s">
        <v>22</v>
      </c>
      <c r="AX9" s="75"/>
      <c r="AY9" s="75"/>
      <c r="AZ9" s="76"/>
      <c r="BC9" s="255" t="s">
        <v>51</v>
      </c>
      <c r="BD9" s="256"/>
      <c r="BE9" s="256"/>
      <c r="BF9" s="256"/>
      <c r="BG9" s="256"/>
      <c r="BH9" s="272"/>
    </row>
    <row r="10" spans="2:68" ht="14.25" customHeight="1">
      <c r="B10" s="41"/>
      <c r="C10" s="42"/>
      <c r="D10" s="42"/>
      <c r="E10" s="42"/>
      <c r="F10" s="43"/>
      <c r="G10" s="50"/>
      <c r="H10" s="273" t="s">
        <v>67</v>
      </c>
      <c r="I10" s="274"/>
      <c r="J10" s="274"/>
      <c r="K10" s="274"/>
      <c r="L10" s="274"/>
      <c r="M10" s="274"/>
      <c r="N10" s="274"/>
      <c r="O10" s="274"/>
      <c r="P10" s="274"/>
      <c r="Q10" s="274"/>
      <c r="R10" s="275"/>
      <c r="S10" s="276" t="s">
        <v>68</v>
      </c>
      <c r="T10" s="274"/>
      <c r="U10" s="277">
        <v>10</v>
      </c>
      <c r="V10" s="278"/>
      <c r="W10" s="279"/>
      <c r="X10" s="280" t="s">
        <v>96</v>
      </c>
      <c r="Y10" s="274"/>
      <c r="Z10" s="281"/>
      <c r="AA10" s="44"/>
      <c r="AB10" s="42"/>
      <c r="AC10" s="42"/>
      <c r="AD10" s="42"/>
      <c r="AE10" s="46"/>
      <c r="AF10" s="47"/>
      <c r="AG10" s="42"/>
      <c r="AH10" s="42"/>
      <c r="AI10" s="42"/>
      <c r="AJ10" s="48"/>
      <c r="AU10" s="265"/>
      <c r="AW10" s="74" t="s">
        <v>15</v>
      </c>
      <c r="AX10" s="75"/>
      <c r="AY10" s="77">
        <f>BK14</f>
        <v>0.76200000000304802</v>
      </c>
      <c r="AZ10" s="78" t="s">
        <v>30</v>
      </c>
      <c r="BC10" s="69"/>
      <c r="BD10" s="70"/>
      <c r="BE10" s="70"/>
      <c r="BF10" s="70"/>
      <c r="BG10" s="70"/>
      <c r="BH10" s="71"/>
    </row>
    <row r="11" spans="2:68" ht="14.25" customHeight="1">
      <c r="B11" s="41"/>
      <c r="C11" s="42"/>
      <c r="D11" s="42"/>
      <c r="E11" s="42"/>
      <c r="F11" s="43"/>
      <c r="G11" s="50"/>
      <c r="H11" s="273" t="s">
        <v>69</v>
      </c>
      <c r="I11" s="274"/>
      <c r="J11" s="274"/>
      <c r="K11" s="274"/>
      <c r="L11" s="274"/>
      <c r="M11" s="274"/>
      <c r="N11" s="274"/>
      <c r="O11" s="274"/>
      <c r="P11" s="274"/>
      <c r="Q11" s="274"/>
      <c r="R11" s="275"/>
      <c r="S11" s="276" t="s">
        <v>70</v>
      </c>
      <c r="T11" s="274"/>
      <c r="U11" s="493">
        <v>6</v>
      </c>
      <c r="V11" s="494"/>
      <c r="W11" s="495"/>
      <c r="X11" s="280" t="s">
        <v>95</v>
      </c>
      <c r="Y11" s="274"/>
      <c r="Z11" s="281"/>
      <c r="AA11" s="44"/>
      <c r="AB11" s="42"/>
      <c r="AC11" s="42"/>
      <c r="AD11" s="42"/>
      <c r="AE11" s="46"/>
      <c r="AF11" s="47"/>
      <c r="AG11" s="42"/>
      <c r="AH11" s="42"/>
      <c r="AI11" s="42"/>
      <c r="AJ11" s="48"/>
      <c r="AU11" s="265"/>
      <c r="AW11" s="74" t="s">
        <v>7</v>
      </c>
      <c r="AX11" s="75"/>
      <c r="AY11" s="79">
        <f>BK15</f>
        <v>3.0480000000121916</v>
      </c>
      <c r="AZ11" s="78" t="s">
        <v>30</v>
      </c>
      <c r="BC11" s="69"/>
      <c r="BD11" s="70"/>
      <c r="BE11" s="70"/>
      <c r="BF11" s="70"/>
      <c r="BG11" s="70"/>
      <c r="BH11" s="71"/>
    </row>
    <row r="12" spans="2:68" ht="14.25" customHeight="1" thickBot="1">
      <c r="B12" s="41"/>
      <c r="C12" s="42"/>
      <c r="D12" s="42"/>
      <c r="E12" s="42"/>
      <c r="F12" s="43"/>
      <c r="G12" s="50"/>
      <c r="H12" s="282" t="s">
        <v>72</v>
      </c>
      <c r="I12" s="283"/>
      <c r="J12" s="283"/>
      <c r="K12" s="283"/>
      <c r="L12" s="283"/>
      <c r="M12" s="283"/>
      <c r="N12" s="283"/>
      <c r="O12" s="283"/>
      <c r="P12" s="283"/>
      <c r="Q12" s="283"/>
      <c r="R12" s="284"/>
      <c r="S12" s="285" t="s">
        <v>71</v>
      </c>
      <c r="T12" s="283"/>
      <c r="U12" s="286">
        <v>12</v>
      </c>
      <c r="V12" s="287"/>
      <c r="W12" s="288"/>
      <c r="X12" s="289" t="s">
        <v>95</v>
      </c>
      <c r="Y12" s="283"/>
      <c r="Z12" s="290"/>
      <c r="AA12" s="44"/>
      <c r="AB12" s="42"/>
      <c r="AC12" s="42"/>
      <c r="AD12" s="42"/>
      <c r="AE12" s="46"/>
      <c r="AF12" s="47"/>
      <c r="AG12" s="42"/>
      <c r="AH12" s="42"/>
      <c r="AI12" s="42"/>
      <c r="AJ12" s="48"/>
      <c r="AU12" s="265"/>
      <c r="AW12" s="74" t="s">
        <v>4</v>
      </c>
      <c r="AX12" s="75"/>
      <c r="AY12" s="80">
        <f>BK16</f>
        <v>0.1524000000006096</v>
      </c>
      <c r="AZ12" s="78" t="s">
        <v>30</v>
      </c>
      <c r="BC12" s="69"/>
      <c r="BD12" s="70"/>
      <c r="BE12" s="70"/>
      <c r="BF12" s="70"/>
      <c r="BG12" s="70"/>
      <c r="BH12" s="71"/>
    </row>
    <row r="13" spans="2:68" ht="14.25" customHeight="1" thickBot="1">
      <c r="B13" s="41"/>
      <c r="C13" s="42"/>
      <c r="D13" s="42"/>
      <c r="E13" s="42"/>
      <c r="F13" s="43"/>
      <c r="G13" s="44"/>
      <c r="H13" s="34"/>
      <c r="I13" s="34"/>
      <c r="J13" s="34"/>
      <c r="K13" s="34"/>
      <c r="L13" s="34"/>
      <c r="M13" s="34"/>
      <c r="N13" s="34"/>
      <c r="O13" s="34"/>
      <c r="P13" s="34"/>
      <c r="Q13" s="34"/>
      <c r="R13" s="34"/>
      <c r="S13" s="34"/>
      <c r="T13" s="34"/>
      <c r="U13" s="34"/>
      <c r="V13" s="34"/>
      <c r="W13" s="34"/>
      <c r="X13" s="34"/>
      <c r="Y13" s="34"/>
      <c r="Z13" s="34"/>
      <c r="AA13" s="42"/>
      <c r="AB13" s="42"/>
      <c r="AC13" s="42"/>
      <c r="AD13" s="42"/>
      <c r="AE13" s="46"/>
      <c r="AF13" s="47"/>
      <c r="AG13" s="42"/>
      <c r="AH13" s="42"/>
      <c r="AI13" s="42"/>
      <c r="AJ13" s="48"/>
      <c r="AU13" s="265"/>
      <c r="AW13" s="74" t="s">
        <v>20</v>
      </c>
      <c r="AX13" s="75"/>
      <c r="AY13" s="80">
        <f>BK17</f>
        <v>0.30480000000121921</v>
      </c>
      <c r="AZ13" s="78" t="s">
        <v>30</v>
      </c>
      <c r="BC13" s="69"/>
      <c r="BD13" s="70"/>
      <c r="BE13" s="70"/>
      <c r="BF13" s="70"/>
      <c r="BG13" s="70"/>
      <c r="BH13" s="71"/>
    </row>
    <row r="14" spans="2:68" ht="14.25" customHeight="1" thickBot="1">
      <c r="B14" s="41"/>
      <c r="C14" s="42"/>
      <c r="D14" s="42"/>
      <c r="E14" s="42"/>
      <c r="F14" s="43"/>
      <c r="G14" s="44"/>
      <c r="H14" s="42"/>
      <c r="I14" s="42"/>
      <c r="J14" s="42"/>
      <c r="K14" s="42"/>
      <c r="L14" s="42"/>
      <c r="M14" s="42"/>
      <c r="N14" s="42"/>
      <c r="O14" s="42"/>
      <c r="P14" s="42"/>
      <c r="Q14" s="42"/>
      <c r="R14" s="42"/>
      <c r="S14" s="42"/>
      <c r="T14" s="42"/>
      <c r="U14" s="42"/>
      <c r="V14" s="42"/>
      <c r="W14" s="42"/>
      <c r="X14" s="42"/>
      <c r="Y14" s="42"/>
      <c r="Z14" s="42"/>
      <c r="AA14" s="42"/>
      <c r="AB14" s="42"/>
      <c r="AC14" s="42"/>
      <c r="AD14" s="42"/>
      <c r="AE14" s="46"/>
      <c r="AF14" s="47"/>
      <c r="AG14" s="42"/>
      <c r="AH14" s="42"/>
      <c r="AI14" s="42"/>
      <c r="AJ14" s="48"/>
      <c r="AU14" s="265"/>
      <c r="AW14" s="81"/>
      <c r="AX14" s="82"/>
      <c r="AY14" s="82"/>
      <c r="AZ14" s="83"/>
      <c r="BC14" s="69"/>
      <c r="BD14" s="70"/>
      <c r="BE14" s="70"/>
      <c r="BF14" s="70"/>
      <c r="BG14" s="70"/>
      <c r="BH14" s="71"/>
      <c r="BK14" s="291">
        <f>U9/BL19</f>
        <v>0.76200000000304802</v>
      </c>
      <c r="BL14" s="292"/>
      <c r="BM14" s="293"/>
      <c r="BN14" s="294" t="s">
        <v>30</v>
      </c>
      <c r="BO14" s="295"/>
      <c r="BP14" s="296"/>
    </row>
    <row r="15" spans="2:68" ht="14.25" customHeight="1">
      <c r="B15" s="41"/>
      <c r="C15" s="42"/>
      <c r="D15" s="42"/>
      <c r="E15" s="42"/>
      <c r="F15" s="43"/>
      <c r="G15" s="44"/>
      <c r="H15" s="45" t="s">
        <v>73</v>
      </c>
      <c r="I15" s="42"/>
      <c r="J15" s="42"/>
      <c r="K15" s="42"/>
      <c r="L15" s="42"/>
      <c r="M15" s="42"/>
      <c r="N15" s="42"/>
      <c r="O15" s="42"/>
      <c r="P15" s="42"/>
      <c r="Q15" s="42"/>
      <c r="R15" s="42"/>
      <c r="S15" s="42"/>
      <c r="T15" s="42"/>
      <c r="U15" s="42"/>
      <c r="V15" s="42"/>
      <c r="W15" s="42"/>
      <c r="X15" s="42"/>
      <c r="Y15" s="42"/>
      <c r="Z15" s="42"/>
      <c r="AA15" s="42"/>
      <c r="AB15" s="42"/>
      <c r="AC15" s="42"/>
      <c r="AD15" s="42"/>
      <c r="AE15" s="46"/>
      <c r="AF15" s="47"/>
      <c r="AG15" s="42"/>
      <c r="AH15" s="42"/>
      <c r="AI15" s="42"/>
      <c r="AJ15" s="48"/>
      <c r="AY15" s="84"/>
      <c r="BC15" s="69"/>
      <c r="BD15" s="70"/>
      <c r="BE15" s="70"/>
      <c r="BF15" s="70"/>
      <c r="BG15" s="70"/>
      <c r="BH15" s="71"/>
      <c r="BK15" s="297">
        <f>U10/BL20</f>
        <v>3.0480000000121916</v>
      </c>
      <c r="BL15" s="298"/>
      <c r="BM15" s="299"/>
      <c r="BN15" s="300" t="s">
        <v>30</v>
      </c>
      <c r="BO15" s="301"/>
      <c r="BP15" s="302"/>
    </row>
    <row r="16" spans="2:68" ht="14.25" customHeight="1">
      <c r="B16" s="41"/>
      <c r="C16" s="42"/>
      <c r="D16" s="42"/>
      <c r="E16" s="42"/>
      <c r="F16" s="43"/>
      <c r="G16" s="44"/>
      <c r="H16" s="42"/>
      <c r="I16" s="42"/>
      <c r="J16" s="42"/>
      <c r="K16" s="42"/>
      <c r="L16" s="42"/>
      <c r="M16" s="42"/>
      <c r="N16" s="42"/>
      <c r="O16" s="42"/>
      <c r="P16" s="42"/>
      <c r="Q16" s="42"/>
      <c r="R16" s="42"/>
      <c r="S16" s="42"/>
      <c r="T16" s="42"/>
      <c r="U16" s="42"/>
      <c r="V16" s="42"/>
      <c r="W16" s="42"/>
      <c r="X16" s="42"/>
      <c r="Y16" s="42"/>
      <c r="Z16" s="42"/>
      <c r="AA16" s="42"/>
      <c r="AB16" s="42"/>
      <c r="AC16" s="42"/>
      <c r="AD16" s="42"/>
      <c r="AE16" s="46"/>
      <c r="AF16" s="47"/>
      <c r="AG16" s="42"/>
      <c r="AH16" s="42"/>
      <c r="AI16" s="42"/>
      <c r="AJ16" s="48"/>
      <c r="AU16" s="303" t="s">
        <v>21</v>
      </c>
      <c r="AW16" s="85" t="s">
        <v>19</v>
      </c>
      <c r="AY16" s="84"/>
      <c r="BC16" s="69"/>
      <c r="BD16" s="70"/>
      <c r="BE16" s="70"/>
      <c r="BF16" s="70"/>
      <c r="BG16" s="70"/>
      <c r="BH16" s="71"/>
      <c r="BK16" s="297">
        <f>U11/BL19</f>
        <v>0.1524000000006096</v>
      </c>
      <c r="BL16" s="298"/>
      <c r="BM16" s="299"/>
      <c r="BN16" s="300" t="s">
        <v>30</v>
      </c>
      <c r="BO16" s="301"/>
      <c r="BP16" s="302"/>
    </row>
    <row r="17" spans="2:68" ht="14.25" customHeight="1" thickBot="1">
      <c r="B17" s="41"/>
      <c r="C17" s="42"/>
      <c r="D17" s="42"/>
      <c r="E17" s="42"/>
      <c r="F17" s="43"/>
      <c r="G17" s="44"/>
      <c r="H17" s="51" t="str">
        <f>AW44</f>
        <v>Francis Equation Can Be Used</v>
      </c>
      <c r="I17" s="42"/>
      <c r="J17" s="42"/>
      <c r="K17" s="42"/>
      <c r="L17" s="42"/>
      <c r="M17" s="42"/>
      <c r="N17" s="42"/>
      <c r="O17" s="42"/>
      <c r="P17" s="42"/>
      <c r="Q17" s="42"/>
      <c r="R17" s="42"/>
      <c r="S17" s="42"/>
      <c r="T17" s="42"/>
      <c r="U17" s="42"/>
      <c r="V17" s="42"/>
      <c r="W17" s="42"/>
      <c r="X17" s="42"/>
      <c r="Y17" s="42"/>
      <c r="Z17" s="42"/>
      <c r="AA17" s="42"/>
      <c r="AB17" s="42"/>
      <c r="AC17" s="42"/>
      <c r="AD17" s="42"/>
      <c r="AE17" s="46"/>
      <c r="AF17" s="47"/>
      <c r="AG17" s="42"/>
      <c r="AH17" s="42"/>
      <c r="AI17" s="42"/>
      <c r="AJ17" s="48"/>
      <c r="AU17" s="303"/>
      <c r="AY17" s="84"/>
      <c r="BC17" s="69"/>
      <c r="BD17" s="70"/>
      <c r="BE17" s="70"/>
      <c r="BF17" s="70"/>
      <c r="BG17" s="70"/>
      <c r="BH17" s="71"/>
      <c r="BK17" s="304">
        <f>U12/BL19</f>
        <v>0.30480000000121921</v>
      </c>
      <c r="BL17" s="305"/>
      <c r="BM17" s="306"/>
      <c r="BN17" s="307" t="s">
        <v>30</v>
      </c>
      <c r="BO17" s="308"/>
      <c r="BP17" s="309"/>
    </row>
    <row r="18" spans="2:68" ht="14.25" customHeight="1">
      <c r="B18" s="41"/>
      <c r="C18" s="42"/>
      <c r="D18" s="42"/>
      <c r="E18" s="42"/>
      <c r="F18" s="43"/>
      <c r="G18" s="44"/>
      <c r="H18" s="42" t="s">
        <v>75</v>
      </c>
      <c r="I18" s="42"/>
      <c r="J18" s="42"/>
      <c r="K18" s="42"/>
      <c r="L18" s="114"/>
      <c r="M18" s="114"/>
      <c r="N18" s="114"/>
      <c r="O18" s="114"/>
      <c r="P18" s="311">
        <f>BK23*BL24</f>
        <v>5288.6852681996415</v>
      </c>
      <c r="Q18" s="312"/>
      <c r="R18" s="313"/>
      <c r="S18" s="314" t="s">
        <v>97</v>
      </c>
      <c r="T18" s="315"/>
      <c r="U18" s="316"/>
      <c r="V18" s="42"/>
      <c r="W18" s="42"/>
      <c r="X18" s="42"/>
      <c r="Y18" s="42"/>
      <c r="Z18" s="42"/>
      <c r="AA18" s="42"/>
      <c r="AB18" s="42"/>
      <c r="AC18" s="42"/>
      <c r="AD18" s="42"/>
      <c r="AE18" s="46"/>
      <c r="AF18" s="47"/>
      <c r="AG18" s="42"/>
      <c r="AH18" s="42"/>
      <c r="AI18" s="42"/>
      <c r="AJ18" s="48"/>
      <c r="AU18" s="303"/>
      <c r="AW18" s="86"/>
      <c r="AX18" s="87"/>
      <c r="AY18" s="87"/>
      <c r="AZ18" s="87"/>
      <c r="BA18" s="88"/>
      <c r="BC18" s="69"/>
      <c r="BD18" s="70"/>
      <c r="BE18" s="70"/>
      <c r="BF18" s="70"/>
      <c r="BG18" s="70"/>
      <c r="BH18" s="71"/>
      <c r="BK18" s="58"/>
      <c r="BL18" s="58"/>
      <c r="BM18" s="58"/>
      <c r="BN18" s="58"/>
      <c r="BO18" s="58"/>
      <c r="BP18" s="59"/>
    </row>
    <row r="19" spans="2:68" ht="14.25" customHeight="1">
      <c r="B19" s="41"/>
      <c r="C19" s="42"/>
      <c r="D19" s="42"/>
      <c r="E19" s="42"/>
      <c r="F19" s="43"/>
      <c r="G19" s="44"/>
      <c r="H19" s="42"/>
      <c r="I19" s="42"/>
      <c r="J19" s="42"/>
      <c r="K19" s="42"/>
      <c r="L19" s="42"/>
      <c r="M19" s="42"/>
      <c r="N19" s="42"/>
      <c r="O19" s="42"/>
      <c r="P19" s="42"/>
      <c r="Q19" s="42"/>
      <c r="R19" s="42"/>
      <c r="S19" s="42"/>
      <c r="T19" s="42"/>
      <c r="U19" s="42"/>
      <c r="V19" s="42"/>
      <c r="W19" s="42"/>
      <c r="X19" s="42"/>
      <c r="Y19" s="42"/>
      <c r="Z19" s="42"/>
      <c r="AA19" s="42"/>
      <c r="AB19" s="42"/>
      <c r="AC19" s="42"/>
      <c r="AD19" s="42"/>
      <c r="AE19" s="46"/>
      <c r="AF19" s="47"/>
      <c r="AG19" s="42"/>
      <c r="AH19" s="42"/>
      <c r="AI19" s="42"/>
      <c r="AJ19" s="48"/>
      <c r="AU19" s="303"/>
      <c r="AW19" s="74" t="s">
        <v>32</v>
      </c>
      <c r="AX19" s="89" t="str">
        <f>IF(AY12&gt;=0.06,"YES","NO")</f>
        <v>YES</v>
      </c>
      <c r="AY19" s="75" t="s">
        <v>34</v>
      </c>
      <c r="AZ19" s="75"/>
      <c r="BA19" s="90" t="str">
        <f>IF((AY10-AY13)&gt;=0.06,"YES","NO")</f>
        <v>YES</v>
      </c>
      <c r="BC19" s="69"/>
      <c r="BD19" s="70"/>
      <c r="BE19" s="70"/>
      <c r="BF19" s="70"/>
      <c r="BG19" s="70"/>
      <c r="BH19" s="71"/>
      <c r="BK19" s="58" t="s">
        <v>95</v>
      </c>
      <c r="BL19" s="91">
        <v>39.370078739999997</v>
      </c>
      <c r="BM19" s="58" t="s">
        <v>30</v>
      </c>
      <c r="BN19" s="58"/>
      <c r="BO19" s="58"/>
      <c r="BP19" s="59"/>
    </row>
    <row r="20" spans="2:68" ht="14.25" customHeight="1">
      <c r="B20" s="41"/>
      <c r="C20" s="42"/>
      <c r="D20" s="42"/>
      <c r="E20" s="42"/>
      <c r="F20" s="43"/>
      <c r="G20" s="44"/>
      <c r="H20" s="42"/>
      <c r="I20" s="42"/>
      <c r="J20" s="42"/>
      <c r="K20" s="42"/>
      <c r="L20" s="42"/>
      <c r="M20" s="42"/>
      <c r="N20" s="42"/>
      <c r="O20" s="42"/>
      <c r="P20" s="42"/>
      <c r="Q20" s="42"/>
      <c r="R20" s="42"/>
      <c r="S20" s="42"/>
      <c r="T20" s="42"/>
      <c r="U20" s="42"/>
      <c r="V20" s="42"/>
      <c r="W20" s="42"/>
      <c r="X20" s="42"/>
      <c r="Y20" s="42"/>
      <c r="Z20" s="42"/>
      <c r="AA20" s="42"/>
      <c r="AB20" s="42"/>
      <c r="AC20" s="42"/>
      <c r="AD20" s="42"/>
      <c r="AE20" s="46"/>
      <c r="AF20" s="47"/>
      <c r="AG20" s="42"/>
      <c r="AH20" s="42"/>
      <c r="AI20" s="42"/>
      <c r="AJ20" s="48"/>
      <c r="AU20" s="303"/>
      <c r="AW20" s="74"/>
      <c r="AX20" s="92"/>
      <c r="AY20" s="75"/>
      <c r="AZ20" s="75"/>
      <c r="BA20" s="93"/>
      <c r="BC20" s="69"/>
      <c r="BD20" s="70"/>
      <c r="BE20" s="70"/>
      <c r="BF20" s="70"/>
      <c r="BG20" s="70"/>
      <c r="BH20" s="71"/>
      <c r="BK20" s="58" t="s">
        <v>96</v>
      </c>
      <c r="BL20" s="58">
        <v>3.2808398950000002</v>
      </c>
      <c r="BM20" s="58" t="s">
        <v>30</v>
      </c>
      <c r="BN20" s="58"/>
      <c r="BO20" s="58"/>
      <c r="BP20" s="59"/>
    </row>
    <row r="21" spans="2:68" ht="14.25" customHeight="1">
      <c r="B21" s="41"/>
      <c r="C21" s="42"/>
      <c r="D21" s="42"/>
      <c r="E21" s="42"/>
      <c r="F21" s="43"/>
      <c r="G21" s="44"/>
      <c r="H21" s="42"/>
      <c r="I21" s="42"/>
      <c r="J21" s="42"/>
      <c r="K21" s="42"/>
      <c r="L21" s="42"/>
      <c r="M21" s="42"/>
      <c r="N21" s="42"/>
      <c r="O21" s="42"/>
      <c r="P21" s="42"/>
      <c r="Q21" s="42"/>
      <c r="R21" s="42"/>
      <c r="S21" s="42"/>
      <c r="T21" s="42"/>
      <c r="U21" s="42"/>
      <c r="V21" s="42"/>
      <c r="W21" s="42"/>
      <c r="X21" s="42"/>
      <c r="Y21" s="42"/>
      <c r="Z21" s="42"/>
      <c r="AA21" s="42"/>
      <c r="AB21" s="42"/>
      <c r="AC21" s="42"/>
      <c r="AD21" s="42"/>
      <c r="AE21" s="46"/>
      <c r="AF21" s="47"/>
      <c r="AG21" s="42"/>
      <c r="AH21" s="42"/>
      <c r="AI21" s="42"/>
      <c r="AJ21" s="48"/>
      <c r="AU21" s="303"/>
      <c r="AW21" s="94" t="str">
        <f>IF(AX19="NO","     The head over the weir is too small.",IF(BA19="NO","     The downstream water surface is too close to the weir crest.","     The general requirements for sharp-crested weirs are met."))</f>
        <v xml:space="preserve">     The general requirements for sharp-crested weirs are met.</v>
      </c>
      <c r="AX21" s="92"/>
      <c r="AY21" s="75"/>
      <c r="AZ21" s="75"/>
      <c r="BA21" s="93"/>
      <c r="BC21" s="69"/>
      <c r="BD21" s="95" t="s">
        <v>0</v>
      </c>
      <c r="BE21" s="70"/>
      <c r="BF21" s="70"/>
      <c r="BG21" s="70"/>
      <c r="BH21" s="71"/>
      <c r="BK21" s="58"/>
      <c r="BL21" s="58"/>
      <c r="BM21" s="58"/>
      <c r="BN21" s="58"/>
      <c r="BO21" s="58"/>
      <c r="BP21" s="59"/>
    </row>
    <row r="22" spans="2:68" ht="14.25" customHeight="1" thickBot="1">
      <c r="B22" s="41"/>
      <c r="C22" s="42"/>
      <c r="D22" s="42"/>
      <c r="E22" s="42"/>
      <c r="F22" s="43"/>
      <c r="G22" s="44"/>
      <c r="H22" s="42"/>
      <c r="I22" s="42"/>
      <c r="J22" s="42"/>
      <c r="K22" s="42"/>
      <c r="L22" s="42"/>
      <c r="M22" s="42"/>
      <c r="N22" s="42"/>
      <c r="O22" s="42"/>
      <c r="P22" s="42"/>
      <c r="Q22" s="42"/>
      <c r="R22" s="42"/>
      <c r="S22" s="42"/>
      <c r="T22" s="42"/>
      <c r="U22" s="42"/>
      <c r="V22" s="42"/>
      <c r="W22" s="42"/>
      <c r="X22" s="42"/>
      <c r="Y22" s="42"/>
      <c r="Z22" s="42"/>
      <c r="AA22" s="42"/>
      <c r="AB22" s="42"/>
      <c r="AC22" s="42"/>
      <c r="AD22" s="42"/>
      <c r="AE22" s="46"/>
      <c r="AF22" s="47"/>
      <c r="AG22" s="42"/>
      <c r="AH22" s="42"/>
      <c r="AI22" s="42"/>
      <c r="AJ22" s="48"/>
      <c r="AU22" s="303"/>
      <c r="AW22" s="81"/>
      <c r="AX22" s="96"/>
      <c r="AY22" s="97"/>
      <c r="AZ22" s="97"/>
      <c r="BA22" s="83"/>
      <c r="BC22" s="69"/>
      <c r="BD22" s="95"/>
      <c r="BE22" s="70"/>
      <c r="BF22" s="70"/>
      <c r="BG22" s="70"/>
      <c r="BH22" s="71"/>
      <c r="BK22" s="58"/>
      <c r="BL22" s="58"/>
      <c r="BM22" s="58"/>
      <c r="BN22" s="58"/>
      <c r="BO22" s="58"/>
      <c r="BP22" s="59"/>
    </row>
    <row r="23" spans="2:68" ht="14.25" customHeight="1">
      <c r="B23" s="41"/>
      <c r="C23" s="42"/>
      <c r="D23" s="42"/>
      <c r="E23" s="42"/>
      <c r="F23" s="43"/>
      <c r="G23" s="44"/>
      <c r="H23" s="42"/>
      <c r="I23" s="42"/>
      <c r="J23" s="42"/>
      <c r="K23" s="42"/>
      <c r="L23" s="42"/>
      <c r="M23" s="42"/>
      <c r="N23" s="42"/>
      <c r="O23" s="42"/>
      <c r="P23" s="42"/>
      <c r="Q23" s="42"/>
      <c r="R23" s="42"/>
      <c r="S23" s="42"/>
      <c r="T23" s="42"/>
      <c r="U23" s="42"/>
      <c r="V23" s="42"/>
      <c r="W23" s="42"/>
      <c r="X23" s="42"/>
      <c r="Y23" s="42"/>
      <c r="Z23" s="42"/>
      <c r="AA23" s="42"/>
      <c r="AB23" s="42"/>
      <c r="AC23" s="42"/>
      <c r="AD23" s="42"/>
      <c r="AE23" s="46"/>
      <c r="AF23" s="47"/>
      <c r="AG23" s="42"/>
      <c r="AH23" s="42"/>
      <c r="AI23" s="42"/>
      <c r="AJ23" s="48"/>
      <c r="AU23" s="303"/>
      <c r="BC23" s="69" t="s">
        <v>24</v>
      </c>
      <c r="BD23" s="70"/>
      <c r="BE23" s="70"/>
      <c r="BF23" s="95"/>
      <c r="BG23" s="70"/>
      <c r="BH23" s="71"/>
      <c r="BK23" s="317">
        <f>AY47/60</f>
        <v>333.66467941929437</v>
      </c>
      <c r="BL23" s="318"/>
      <c r="BM23" s="319"/>
      <c r="BN23" s="58" t="s">
        <v>74</v>
      </c>
      <c r="BO23" s="58"/>
      <c r="BP23" s="59"/>
    </row>
    <row r="24" spans="2:68" ht="14.25" customHeight="1">
      <c r="B24" s="41"/>
      <c r="C24" s="42"/>
      <c r="D24" s="42"/>
      <c r="E24" s="42"/>
      <c r="F24" s="43"/>
      <c r="G24" s="44"/>
      <c r="H24" s="42"/>
      <c r="I24" s="42"/>
      <c r="J24" s="42"/>
      <c r="K24" s="42"/>
      <c r="L24" s="42"/>
      <c r="M24" s="42"/>
      <c r="N24" s="42"/>
      <c r="O24" s="42"/>
      <c r="P24" s="42"/>
      <c r="Q24" s="42"/>
      <c r="R24" s="42"/>
      <c r="S24" s="42"/>
      <c r="T24" s="42"/>
      <c r="U24" s="42"/>
      <c r="V24" s="42"/>
      <c r="W24" s="42"/>
      <c r="X24" s="42"/>
      <c r="Y24" s="42"/>
      <c r="Z24" s="42"/>
      <c r="AA24" s="42"/>
      <c r="AB24" s="42"/>
      <c r="AC24" s="42"/>
      <c r="AD24" s="42"/>
      <c r="AE24" s="46"/>
      <c r="AF24" s="47"/>
      <c r="AG24" s="42"/>
      <c r="AH24" s="42"/>
      <c r="AI24" s="42"/>
      <c r="AJ24" s="48"/>
      <c r="AW24" s="85" t="s">
        <v>25</v>
      </c>
      <c r="BC24" s="98" t="s">
        <v>36</v>
      </c>
      <c r="BD24" s="70"/>
      <c r="BE24" s="70"/>
      <c r="BF24" s="70"/>
      <c r="BG24" s="70"/>
      <c r="BH24" s="71"/>
      <c r="BK24" s="58" t="s">
        <v>74</v>
      </c>
      <c r="BL24" s="58">
        <v>15.850300000000001</v>
      </c>
      <c r="BM24" s="58" t="s">
        <v>97</v>
      </c>
      <c r="BN24" s="58"/>
      <c r="BO24" s="58"/>
      <c r="BP24" s="59"/>
    </row>
    <row r="25" spans="2:68" ht="14.25" customHeight="1" thickBot="1">
      <c r="B25" s="41"/>
      <c r="C25" s="42"/>
      <c r="D25" s="42"/>
      <c r="E25" s="42"/>
      <c r="F25" s="43"/>
      <c r="G25" s="44"/>
      <c r="H25" s="42"/>
      <c r="I25" s="42"/>
      <c r="J25" s="42"/>
      <c r="K25" s="42"/>
      <c r="L25" s="42"/>
      <c r="M25" s="42"/>
      <c r="N25" s="42"/>
      <c r="O25" s="42"/>
      <c r="P25" s="42"/>
      <c r="Q25" s="42"/>
      <c r="R25" s="42"/>
      <c r="S25" s="42"/>
      <c r="T25" s="42"/>
      <c r="U25" s="42"/>
      <c r="V25" s="42"/>
      <c r="W25" s="42"/>
      <c r="X25" s="42"/>
      <c r="Y25" s="42"/>
      <c r="Z25" s="42"/>
      <c r="AA25" s="42"/>
      <c r="AB25" s="42"/>
      <c r="AC25" s="42"/>
      <c r="AD25" s="42"/>
      <c r="AE25" s="46"/>
      <c r="AF25" s="47"/>
      <c r="AG25" s="42"/>
      <c r="AH25" s="42"/>
      <c r="AI25" s="42"/>
      <c r="AJ25" s="48"/>
      <c r="AU25" s="303" t="s">
        <v>9</v>
      </c>
      <c r="BC25" s="99" t="s">
        <v>37</v>
      </c>
      <c r="BD25" s="70"/>
      <c r="BE25" s="70"/>
      <c r="BF25" s="70"/>
      <c r="BG25" s="70"/>
      <c r="BH25" s="71"/>
    </row>
    <row r="26" spans="2:68" ht="14.25" customHeight="1">
      <c r="B26" s="41"/>
      <c r="C26" s="42"/>
      <c r="D26" s="42"/>
      <c r="E26" s="42"/>
      <c r="F26" s="43"/>
      <c r="G26" s="44"/>
      <c r="H26" s="42"/>
      <c r="I26" s="42"/>
      <c r="J26" s="42"/>
      <c r="K26" s="42"/>
      <c r="L26" s="42"/>
      <c r="M26" s="42"/>
      <c r="N26" s="42"/>
      <c r="O26" s="42"/>
      <c r="P26" s="42"/>
      <c r="Q26" s="42"/>
      <c r="R26" s="42"/>
      <c r="S26" s="42"/>
      <c r="T26" s="42"/>
      <c r="U26" s="42"/>
      <c r="V26" s="46"/>
      <c r="W26" s="42"/>
      <c r="X26" s="42"/>
      <c r="Y26" s="42"/>
      <c r="Z26" s="42"/>
      <c r="AA26" s="42"/>
      <c r="AB26" s="42"/>
      <c r="AC26" s="42"/>
      <c r="AD26" s="42"/>
      <c r="AE26" s="46"/>
      <c r="AF26" s="47"/>
      <c r="AG26" s="42"/>
      <c r="AH26" s="42"/>
      <c r="AI26" s="42"/>
      <c r="AJ26" s="48"/>
      <c r="AU26" s="303"/>
      <c r="AW26" s="259" t="s">
        <v>23</v>
      </c>
      <c r="AX26" s="260"/>
      <c r="AY26" s="260"/>
      <c r="AZ26" s="260"/>
      <c r="BA26" s="261"/>
      <c r="BC26" s="99"/>
      <c r="BD26" s="320" t="s">
        <v>52</v>
      </c>
      <c r="BE26" s="320"/>
      <c r="BF26" s="320"/>
      <c r="BG26" s="320"/>
      <c r="BH26" s="71"/>
    </row>
    <row r="27" spans="2:68" ht="14.25" customHeight="1">
      <c r="B27" s="41"/>
      <c r="C27" s="42"/>
      <c r="D27" s="42"/>
      <c r="E27" s="42"/>
      <c r="F27" s="43"/>
      <c r="G27" s="44"/>
      <c r="H27" s="42"/>
      <c r="I27" s="42"/>
      <c r="J27" s="42"/>
      <c r="K27" s="42"/>
      <c r="L27" s="42"/>
      <c r="M27" s="42"/>
      <c r="N27" s="42"/>
      <c r="O27" s="42"/>
      <c r="P27" s="42"/>
      <c r="Q27" s="42"/>
      <c r="R27" s="42"/>
      <c r="S27" s="42"/>
      <c r="T27" s="42"/>
      <c r="U27" s="42"/>
      <c r="V27" s="42"/>
      <c r="W27" s="42"/>
      <c r="X27" s="42"/>
      <c r="Y27" s="42"/>
      <c r="Z27" s="42"/>
      <c r="AA27" s="42"/>
      <c r="AB27" s="42"/>
      <c r="AC27" s="42"/>
      <c r="AD27" s="42"/>
      <c r="AE27" s="46"/>
      <c r="AF27" s="47"/>
      <c r="AG27" s="42"/>
      <c r="AH27" s="42"/>
      <c r="AI27" s="42"/>
      <c r="AJ27" s="48"/>
      <c r="AU27" s="303"/>
      <c r="AW27" s="74"/>
      <c r="AX27" s="75"/>
      <c r="AY27" s="75"/>
      <c r="AZ27" s="75"/>
      <c r="BA27" s="76"/>
      <c r="BC27" s="69" t="s">
        <v>38</v>
      </c>
      <c r="BD27" s="70"/>
      <c r="BE27" s="70"/>
      <c r="BF27" s="70"/>
      <c r="BG27" s="70"/>
      <c r="BH27" s="71"/>
    </row>
    <row r="28" spans="2:68" ht="14.25" customHeight="1">
      <c r="B28" s="41"/>
      <c r="C28" s="42"/>
      <c r="D28" s="42"/>
      <c r="E28" s="42"/>
      <c r="F28" s="43"/>
      <c r="G28" s="44"/>
      <c r="H28" s="42"/>
      <c r="I28" s="42"/>
      <c r="J28" s="42"/>
      <c r="K28" s="42"/>
      <c r="L28" s="42"/>
      <c r="M28" s="42"/>
      <c r="N28" s="42"/>
      <c r="O28" s="42"/>
      <c r="P28" s="42"/>
      <c r="Q28" s="42"/>
      <c r="R28" s="42"/>
      <c r="S28" s="42"/>
      <c r="T28" s="42"/>
      <c r="U28" s="42"/>
      <c r="V28" s="42"/>
      <c r="W28" s="42"/>
      <c r="X28" s="42"/>
      <c r="Y28" s="42"/>
      <c r="Z28" s="42"/>
      <c r="AA28" s="42"/>
      <c r="AB28" s="42"/>
      <c r="AC28" s="42"/>
      <c r="AD28" s="42"/>
      <c r="AE28" s="46"/>
      <c r="AF28" s="47"/>
      <c r="AG28" s="42"/>
      <c r="AH28" s="42"/>
      <c r="AI28" s="42"/>
      <c r="AJ28" s="48"/>
      <c r="AU28" s="303"/>
      <c r="AW28" s="74" t="s">
        <v>5</v>
      </c>
      <c r="AX28" s="89">
        <f>AY12/AY10</f>
        <v>0.2</v>
      </c>
      <c r="AY28" s="75" t="s">
        <v>26</v>
      </c>
      <c r="AZ28" s="75"/>
      <c r="BA28" s="90" t="str">
        <f>IF(AX28&lt;=0.33,"YES","NO")</f>
        <v>YES</v>
      </c>
      <c r="BC28" s="69" t="s">
        <v>16</v>
      </c>
      <c r="BD28" s="70"/>
      <c r="BE28" s="70"/>
      <c r="BF28" s="70"/>
      <c r="BG28" s="70"/>
      <c r="BH28" s="71"/>
    </row>
    <row r="29" spans="2:68" ht="14.25" customHeight="1">
      <c r="B29" s="41"/>
      <c r="C29" s="42"/>
      <c r="D29" s="42"/>
      <c r="E29" s="42"/>
      <c r="F29" s="43"/>
      <c r="G29" s="44"/>
      <c r="H29" s="42"/>
      <c r="I29" s="42"/>
      <c r="J29" s="42"/>
      <c r="K29" s="42"/>
      <c r="L29" s="42"/>
      <c r="M29" s="42"/>
      <c r="N29" s="42"/>
      <c r="O29" s="42"/>
      <c r="P29" s="42"/>
      <c r="Q29" s="42"/>
      <c r="R29" s="42"/>
      <c r="S29" s="42"/>
      <c r="T29" s="42"/>
      <c r="U29" s="42"/>
      <c r="V29" s="42"/>
      <c r="W29" s="42"/>
      <c r="X29" s="42"/>
      <c r="Y29" s="42"/>
      <c r="Z29" s="42"/>
      <c r="AA29" s="42"/>
      <c r="AB29" s="42"/>
      <c r="AC29" s="42"/>
      <c r="AD29" s="42"/>
      <c r="AE29" s="46"/>
      <c r="AF29" s="47"/>
      <c r="AG29" s="42"/>
      <c r="AH29" s="42"/>
      <c r="AI29" s="42"/>
      <c r="AJ29" s="48"/>
      <c r="AU29" s="303"/>
      <c r="AW29" s="74" t="s">
        <v>6</v>
      </c>
      <c r="AX29" s="89">
        <f>AY12/AY11</f>
        <v>5.000000000000001E-2</v>
      </c>
      <c r="AY29" s="75" t="s">
        <v>27</v>
      </c>
      <c r="AZ29" s="75"/>
      <c r="BA29" s="90" t="str">
        <f>IF(AX29&lt;=0.33,"YES","NO")</f>
        <v>YES</v>
      </c>
      <c r="BC29" s="100" t="s">
        <v>17</v>
      </c>
      <c r="BD29" s="70"/>
      <c r="BE29" s="70"/>
      <c r="BF29" s="70"/>
      <c r="BG29" s="70"/>
      <c r="BH29" s="71"/>
    </row>
    <row r="30" spans="2:68" ht="14.25" customHeight="1">
      <c r="B30" s="41"/>
      <c r="C30" s="42"/>
      <c r="D30" s="42"/>
      <c r="E30" s="42"/>
      <c r="F30" s="43"/>
      <c r="G30" s="44"/>
      <c r="H30" s="42"/>
      <c r="I30" s="42"/>
      <c r="J30" s="42"/>
      <c r="K30" s="42"/>
      <c r="L30" s="42"/>
      <c r="M30" s="42"/>
      <c r="N30" s="42"/>
      <c r="O30" s="42"/>
      <c r="P30" s="42"/>
      <c r="Q30" s="42"/>
      <c r="R30" s="42"/>
      <c r="S30" s="42"/>
      <c r="T30" s="42"/>
      <c r="U30" s="42"/>
      <c r="V30" s="42"/>
      <c r="W30" s="42"/>
      <c r="X30" s="42"/>
      <c r="Y30" s="42"/>
      <c r="Z30" s="42"/>
      <c r="AA30" s="42"/>
      <c r="AB30" s="42"/>
      <c r="AC30" s="42"/>
      <c r="AD30" s="42"/>
      <c r="AE30" s="46"/>
      <c r="AF30" s="47"/>
      <c r="AG30" s="42"/>
      <c r="AH30" s="42"/>
      <c r="AI30" s="42"/>
      <c r="AJ30" s="48"/>
      <c r="AU30" s="303"/>
      <c r="AW30" s="74"/>
      <c r="AX30" s="75"/>
      <c r="AY30" s="75"/>
      <c r="AZ30" s="75"/>
      <c r="BA30" s="93"/>
      <c r="BC30" s="69"/>
      <c r="BD30" s="70"/>
      <c r="BE30" s="70"/>
      <c r="BF30" s="70"/>
      <c r="BG30" s="70"/>
      <c r="BH30" s="71"/>
    </row>
    <row r="31" spans="2:68" ht="14.25" customHeight="1">
      <c r="B31" s="41"/>
      <c r="C31" s="42"/>
      <c r="D31" s="42"/>
      <c r="E31" s="42"/>
      <c r="F31" s="43"/>
      <c r="G31" s="44"/>
      <c r="H31" s="42"/>
      <c r="I31" s="42"/>
      <c r="J31" s="42"/>
      <c r="K31" s="42"/>
      <c r="L31" s="42"/>
      <c r="M31" s="42"/>
      <c r="N31" s="42"/>
      <c r="O31" s="42"/>
      <c r="P31" s="42"/>
      <c r="Q31" s="42"/>
      <c r="R31" s="42"/>
      <c r="S31" s="42"/>
      <c r="T31" s="42"/>
      <c r="U31" s="42"/>
      <c r="V31" s="42"/>
      <c r="W31" s="42"/>
      <c r="X31" s="42"/>
      <c r="Y31" s="42"/>
      <c r="Z31" s="42"/>
      <c r="AA31" s="42"/>
      <c r="AB31" s="42"/>
      <c r="AC31" s="42"/>
      <c r="AD31" s="42"/>
      <c r="AE31" s="46"/>
      <c r="AF31" s="47"/>
      <c r="AG31" s="42"/>
      <c r="AH31" s="42"/>
      <c r="AI31" s="42"/>
      <c r="AJ31" s="48"/>
      <c r="AU31" s="303"/>
      <c r="AW31" s="101" t="s">
        <v>43</v>
      </c>
      <c r="AX31" s="102"/>
      <c r="AY31" s="75"/>
      <c r="AZ31" s="75"/>
      <c r="BA31" s="90" t="str">
        <f>IF(BA28="YES",IF(BA29="YES","YES","NO"),"NO")</f>
        <v>YES</v>
      </c>
      <c r="BC31" s="69" t="s">
        <v>13</v>
      </c>
      <c r="BD31" s="70"/>
      <c r="BE31" s="70"/>
      <c r="BF31" s="70"/>
      <c r="BG31" s="70"/>
      <c r="BH31" s="71"/>
    </row>
    <row r="32" spans="2:68" ht="14.25" customHeight="1" thickBot="1">
      <c r="B32" s="41"/>
      <c r="C32" s="42"/>
      <c r="D32" s="42"/>
      <c r="E32" s="42"/>
      <c r="F32" s="43"/>
      <c r="G32" s="44"/>
      <c r="H32" s="42"/>
      <c r="I32" s="42"/>
      <c r="J32" s="42"/>
      <c r="K32" s="42"/>
      <c r="L32" s="42"/>
      <c r="M32" s="42"/>
      <c r="N32" s="42"/>
      <c r="O32" s="42"/>
      <c r="P32" s="42"/>
      <c r="Q32" s="42"/>
      <c r="R32" s="42"/>
      <c r="S32" s="42"/>
      <c r="T32" s="42"/>
      <c r="U32" s="42"/>
      <c r="V32" s="42"/>
      <c r="W32" s="42"/>
      <c r="X32" s="42"/>
      <c r="Y32" s="42"/>
      <c r="Z32" s="42"/>
      <c r="AA32" s="42"/>
      <c r="AB32" s="42"/>
      <c r="AC32" s="42"/>
      <c r="AD32" s="42"/>
      <c r="AE32" s="46"/>
      <c r="AF32" s="47"/>
      <c r="AG32" s="42"/>
      <c r="AH32" s="42"/>
      <c r="AI32" s="42"/>
      <c r="AJ32" s="48"/>
      <c r="AU32" s="303"/>
      <c r="AW32" s="81"/>
      <c r="AX32" s="82"/>
      <c r="AY32" s="82"/>
      <c r="AZ32" s="82"/>
      <c r="BA32" s="83"/>
      <c r="BC32" s="69"/>
      <c r="BD32" s="70"/>
      <c r="BE32" s="70"/>
      <c r="BF32" s="70"/>
      <c r="BG32" s="70"/>
      <c r="BH32" s="71"/>
    </row>
    <row r="33" spans="2:62" ht="14.25" customHeight="1" thickBot="1">
      <c r="B33" s="41"/>
      <c r="C33" s="42"/>
      <c r="D33" s="42"/>
      <c r="E33" s="42"/>
      <c r="F33" s="43"/>
      <c r="G33" s="44"/>
      <c r="H33" s="42"/>
      <c r="I33" s="42"/>
      <c r="J33" s="42"/>
      <c r="K33" s="42"/>
      <c r="L33" s="42"/>
      <c r="M33" s="42"/>
      <c r="N33" s="42"/>
      <c r="O33" s="42"/>
      <c r="P33" s="42"/>
      <c r="Q33" s="42"/>
      <c r="R33" s="42"/>
      <c r="S33" s="42"/>
      <c r="T33" s="42"/>
      <c r="U33" s="42"/>
      <c r="V33" s="42"/>
      <c r="W33" s="42"/>
      <c r="X33" s="42"/>
      <c r="Y33" s="42"/>
      <c r="Z33" s="42"/>
      <c r="AA33" s="42"/>
      <c r="AB33" s="42"/>
      <c r="AC33" s="42"/>
      <c r="AD33" s="42"/>
      <c r="AE33" s="46"/>
      <c r="AF33" s="47"/>
      <c r="AG33" s="42"/>
      <c r="AH33" s="42"/>
      <c r="AI33" s="42"/>
      <c r="AJ33" s="48"/>
      <c r="AU33" s="303"/>
      <c r="BC33" s="69" t="s">
        <v>14</v>
      </c>
      <c r="BD33" s="70"/>
      <c r="BE33" s="70"/>
      <c r="BF33" s="70"/>
      <c r="BG33" s="70"/>
      <c r="BH33" s="71"/>
    </row>
    <row r="34" spans="2:62" ht="14.25" customHeight="1">
      <c r="B34" s="41"/>
      <c r="C34" s="42"/>
      <c r="D34" s="42"/>
      <c r="E34" s="42"/>
      <c r="F34" s="43"/>
      <c r="G34" s="44"/>
      <c r="H34" s="42"/>
      <c r="I34" s="42"/>
      <c r="J34" s="42"/>
      <c r="K34" s="42"/>
      <c r="L34" s="42"/>
      <c r="M34" s="42"/>
      <c r="N34" s="42"/>
      <c r="O34" s="42"/>
      <c r="P34" s="42"/>
      <c r="Q34" s="42"/>
      <c r="R34" s="42"/>
      <c r="S34" s="42"/>
      <c r="T34" s="42"/>
      <c r="U34" s="42"/>
      <c r="V34" s="42"/>
      <c r="W34" s="42"/>
      <c r="X34" s="42"/>
      <c r="Y34" s="42"/>
      <c r="Z34" s="42"/>
      <c r="AA34" s="42"/>
      <c r="AB34" s="42"/>
      <c r="AC34" s="42"/>
      <c r="AD34" s="42"/>
      <c r="AE34" s="46"/>
      <c r="AF34" s="47"/>
      <c r="AG34" s="42"/>
      <c r="AH34" s="42"/>
      <c r="AI34" s="42"/>
      <c r="AJ34" s="48"/>
      <c r="AU34" s="303"/>
      <c r="AW34" s="259" t="s">
        <v>46</v>
      </c>
      <c r="AX34" s="260"/>
      <c r="AY34" s="260"/>
      <c r="AZ34" s="260"/>
      <c r="BA34" s="261"/>
      <c r="BC34" s="69"/>
      <c r="BD34" s="95"/>
      <c r="BE34" s="70"/>
      <c r="BF34" s="70"/>
      <c r="BG34" s="70"/>
      <c r="BH34" s="71"/>
    </row>
    <row r="35" spans="2:62" ht="14.25" customHeight="1">
      <c r="B35" s="41"/>
      <c r="C35" s="42"/>
      <c r="D35" s="42"/>
      <c r="E35" s="42"/>
      <c r="F35" s="43"/>
      <c r="G35" s="44"/>
      <c r="H35" s="42"/>
      <c r="I35" s="42"/>
      <c r="J35" s="42"/>
      <c r="K35" s="42"/>
      <c r="L35" s="42"/>
      <c r="M35" s="42"/>
      <c r="N35" s="42"/>
      <c r="O35" s="42"/>
      <c r="P35" s="42"/>
      <c r="Q35" s="42"/>
      <c r="R35" s="42"/>
      <c r="S35" s="42"/>
      <c r="T35" s="42"/>
      <c r="U35" s="42"/>
      <c r="V35" s="42"/>
      <c r="W35" s="42"/>
      <c r="X35" s="42"/>
      <c r="Y35" s="42"/>
      <c r="Z35" s="42"/>
      <c r="AA35" s="42"/>
      <c r="AB35" s="42"/>
      <c r="AC35" s="42"/>
      <c r="AD35" s="42"/>
      <c r="AE35" s="46"/>
      <c r="AF35" s="47"/>
      <c r="AG35" s="42"/>
      <c r="AH35" s="42"/>
      <c r="AI35" s="42"/>
      <c r="AJ35" s="48"/>
      <c r="AU35" s="303"/>
      <c r="AW35" s="74"/>
      <c r="AX35" s="75"/>
      <c r="AY35" s="75"/>
      <c r="AZ35" s="75"/>
      <c r="BA35" s="76"/>
      <c r="BC35" s="69"/>
      <c r="BD35" s="103" t="s">
        <v>42</v>
      </c>
      <c r="BE35" s="70"/>
      <c r="BF35" s="70"/>
      <c r="BG35" s="70"/>
      <c r="BH35" s="71"/>
    </row>
    <row r="36" spans="2:62" ht="14.25" customHeight="1">
      <c r="B36" s="41"/>
      <c r="C36" s="42"/>
      <c r="D36" s="42"/>
      <c r="E36" s="42"/>
      <c r="F36" s="43"/>
      <c r="G36" s="44"/>
      <c r="H36" s="42"/>
      <c r="I36" s="42"/>
      <c r="J36" s="42"/>
      <c r="K36" s="42"/>
      <c r="L36" s="42"/>
      <c r="M36" s="42"/>
      <c r="N36" s="42"/>
      <c r="O36" s="42"/>
      <c r="P36" s="42"/>
      <c r="Q36" s="42"/>
      <c r="R36" s="42"/>
      <c r="S36" s="42"/>
      <c r="T36" s="42"/>
      <c r="U36" s="42"/>
      <c r="V36" s="42"/>
      <c r="W36" s="42"/>
      <c r="X36" s="42"/>
      <c r="Y36" s="42"/>
      <c r="Z36" s="42"/>
      <c r="AA36" s="42"/>
      <c r="AB36" s="42"/>
      <c r="AC36" s="42"/>
      <c r="AD36" s="42"/>
      <c r="AE36" s="46"/>
      <c r="AF36" s="47"/>
      <c r="AG36" s="42"/>
      <c r="AH36" s="42"/>
      <c r="AI36" s="42"/>
      <c r="AJ36" s="48"/>
      <c r="AU36" s="303"/>
      <c r="AW36" s="74" t="s">
        <v>47</v>
      </c>
      <c r="AX36" s="89" t="str">
        <f>IF(AY11&gt;=0.15,"YES","NO")</f>
        <v>YES</v>
      </c>
      <c r="AY36" s="75" t="s">
        <v>45</v>
      </c>
      <c r="AZ36" s="75"/>
      <c r="BA36" s="90" t="str">
        <f>IF(AX28&lt;=2.4,"YES","NO")</f>
        <v>YES</v>
      </c>
      <c r="BC36" s="69" t="s">
        <v>39</v>
      </c>
      <c r="BD36" s="95"/>
      <c r="BE36" s="70"/>
      <c r="BF36" s="70"/>
      <c r="BG36" s="70"/>
      <c r="BH36" s="71"/>
    </row>
    <row r="37" spans="2:62" ht="14.25" customHeight="1">
      <c r="B37" s="41"/>
      <c r="C37" s="42"/>
      <c r="D37" s="42"/>
      <c r="E37" s="42"/>
      <c r="F37" s="43"/>
      <c r="G37" s="44"/>
      <c r="H37" s="42"/>
      <c r="I37" s="42"/>
      <c r="J37" s="42"/>
      <c r="K37" s="42"/>
      <c r="L37" s="42"/>
      <c r="M37" s="42"/>
      <c r="N37" s="42"/>
      <c r="O37" s="42"/>
      <c r="P37" s="42"/>
      <c r="Q37" s="42"/>
      <c r="R37" s="42"/>
      <c r="S37" s="42"/>
      <c r="T37" s="42"/>
      <c r="U37" s="42"/>
      <c r="V37" s="42"/>
      <c r="W37" s="42"/>
      <c r="X37" s="42"/>
      <c r="Y37" s="42"/>
      <c r="Z37" s="42"/>
      <c r="AA37" s="42"/>
      <c r="AB37" s="42"/>
      <c r="AC37" s="42"/>
      <c r="AD37" s="42"/>
      <c r="AE37" s="46"/>
      <c r="AF37" s="47"/>
      <c r="AG37" s="42"/>
      <c r="AH37" s="42"/>
      <c r="AI37" s="42"/>
      <c r="AJ37" s="48"/>
      <c r="AU37" s="303"/>
      <c r="AW37" s="74" t="s">
        <v>48</v>
      </c>
      <c r="AX37" s="89" t="str">
        <f>IF(AY10&gt;=0.09,"YES","NO")</f>
        <v>YES</v>
      </c>
      <c r="AY37" s="75"/>
      <c r="AZ37" s="75"/>
      <c r="BA37" s="93"/>
      <c r="BC37" s="69"/>
      <c r="BD37" s="103" t="s">
        <v>41</v>
      </c>
      <c r="BE37" s="70"/>
      <c r="BF37" s="70"/>
      <c r="BG37" s="70"/>
      <c r="BH37" s="71"/>
    </row>
    <row r="38" spans="2:62" ht="14.25" customHeight="1">
      <c r="B38" s="41"/>
      <c r="C38" s="42"/>
      <c r="D38" s="42"/>
      <c r="E38" s="42"/>
      <c r="F38" s="43"/>
      <c r="G38" s="44"/>
      <c r="H38" s="42"/>
      <c r="I38" s="42"/>
      <c r="J38" s="42"/>
      <c r="K38" s="42"/>
      <c r="L38" s="42"/>
      <c r="M38" s="42"/>
      <c r="N38" s="42"/>
      <c r="O38" s="42"/>
      <c r="P38" s="42"/>
      <c r="Q38" s="42"/>
      <c r="R38" s="42"/>
      <c r="S38" s="42"/>
      <c r="T38" s="42"/>
      <c r="U38" s="42"/>
      <c r="V38" s="42"/>
      <c r="W38" s="42"/>
      <c r="X38" s="42"/>
      <c r="Y38" s="42"/>
      <c r="Z38" s="42"/>
      <c r="AA38" s="42"/>
      <c r="AB38" s="42"/>
      <c r="AC38" s="42"/>
      <c r="AD38" s="42"/>
      <c r="AE38" s="46"/>
      <c r="AF38" s="47"/>
      <c r="AG38" s="42"/>
      <c r="AH38" s="42"/>
      <c r="AI38" s="42"/>
      <c r="AJ38" s="48"/>
      <c r="AU38" s="303"/>
      <c r="AW38" s="74"/>
      <c r="AX38" s="75"/>
      <c r="AY38" s="75"/>
      <c r="AZ38" s="75"/>
      <c r="BA38" s="93"/>
      <c r="BC38" s="69" t="s">
        <v>18</v>
      </c>
      <c r="BD38" s="95"/>
      <c r="BE38" s="70"/>
      <c r="BF38" s="70"/>
      <c r="BG38" s="70"/>
      <c r="BH38" s="71"/>
    </row>
    <row r="39" spans="2:62" ht="14.25" customHeight="1">
      <c r="B39" s="41"/>
      <c r="C39" s="42"/>
      <c r="D39" s="42"/>
      <c r="E39" s="42"/>
      <c r="F39" s="43"/>
      <c r="G39" s="44"/>
      <c r="H39" s="42"/>
      <c r="I39" s="42"/>
      <c r="J39" s="42"/>
      <c r="K39" s="42"/>
      <c r="L39" s="42"/>
      <c r="M39" s="42"/>
      <c r="N39" s="42"/>
      <c r="O39" s="42"/>
      <c r="P39" s="42"/>
      <c r="Q39" s="42"/>
      <c r="R39" s="42"/>
      <c r="S39" s="42"/>
      <c r="T39" s="42"/>
      <c r="U39" s="42"/>
      <c r="V39" s="42"/>
      <c r="W39" s="42"/>
      <c r="X39" s="42"/>
      <c r="Y39" s="42"/>
      <c r="Z39" s="42"/>
      <c r="AA39" s="42"/>
      <c r="AB39" s="42"/>
      <c r="AC39" s="42"/>
      <c r="AD39" s="42"/>
      <c r="AE39" s="46"/>
      <c r="AF39" s="47"/>
      <c r="AG39" s="42"/>
      <c r="AH39" s="42"/>
      <c r="AI39" s="42"/>
      <c r="AJ39" s="48"/>
      <c r="AU39" s="303"/>
      <c r="AW39" s="101" t="s">
        <v>44</v>
      </c>
      <c r="AX39" s="102"/>
      <c r="AY39" s="75"/>
      <c r="AZ39" s="75"/>
      <c r="BA39" s="90" t="str">
        <f>IF(AX36="NO","NO",IF(AX37="NO","NO",IF(BA36="NO","NO","YES")))</f>
        <v>YES</v>
      </c>
      <c r="BC39" s="69" t="s">
        <v>28</v>
      </c>
      <c r="BD39" s="103"/>
      <c r="BE39" s="70"/>
      <c r="BF39" s="70"/>
      <c r="BG39" s="70"/>
      <c r="BH39" s="71"/>
    </row>
    <row r="40" spans="2:62" ht="14.25" customHeight="1" thickBot="1">
      <c r="B40" s="41"/>
      <c r="C40" s="42"/>
      <c r="D40" s="42"/>
      <c r="E40" s="42"/>
      <c r="F40" s="43"/>
      <c r="G40" s="44"/>
      <c r="H40" s="42"/>
      <c r="I40" s="42"/>
      <c r="J40" s="42"/>
      <c r="K40" s="42"/>
      <c r="L40" s="42"/>
      <c r="M40" s="42"/>
      <c r="N40" s="42"/>
      <c r="O40" s="42"/>
      <c r="P40" s="42"/>
      <c r="Q40" s="42"/>
      <c r="R40" s="42"/>
      <c r="S40" s="42"/>
      <c r="T40" s="42"/>
      <c r="U40" s="42"/>
      <c r="V40" s="42"/>
      <c r="W40" s="42"/>
      <c r="X40" s="42"/>
      <c r="Y40" s="42"/>
      <c r="Z40" s="42"/>
      <c r="AA40" s="42"/>
      <c r="AB40" s="42"/>
      <c r="AC40" s="42"/>
      <c r="AD40" s="42"/>
      <c r="AE40" s="46"/>
      <c r="AF40" s="47"/>
      <c r="AG40" s="42"/>
      <c r="AH40" s="42"/>
      <c r="AI40" s="42"/>
      <c r="AJ40" s="48"/>
      <c r="AU40" s="303"/>
      <c r="AW40" s="81"/>
      <c r="AX40" s="82"/>
      <c r="AY40" s="82"/>
      <c r="AZ40" s="82"/>
      <c r="BA40" s="83"/>
      <c r="BC40" s="69" t="s">
        <v>29</v>
      </c>
      <c r="BD40" s="103"/>
      <c r="BE40" s="70"/>
      <c r="BF40" s="70"/>
      <c r="BG40" s="70"/>
      <c r="BH40" s="71"/>
    </row>
    <row r="41" spans="2:62" ht="14.25" customHeight="1" thickBot="1">
      <c r="B41" s="41"/>
      <c r="C41" s="42"/>
      <c r="D41" s="42"/>
      <c r="E41" s="42"/>
      <c r="F41" s="43"/>
      <c r="G41" s="44"/>
      <c r="H41" s="42"/>
      <c r="I41" s="42"/>
      <c r="J41" s="42"/>
      <c r="K41" s="42"/>
      <c r="L41" s="42"/>
      <c r="M41" s="42"/>
      <c r="N41" s="42"/>
      <c r="O41" s="42"/>
      <c r="P41" s="42"/>
      <c r="Q41" s="42"/>
      <c r="R41" s="42"/>
      <c r="S41" s="42"/>
      <c r="T41" s="42"/>
      <c r="U41" s="42"/>
      <c r="V41" s="42"/>
      <c r="W41" s="42"/>
      <c r="X41" s="42"/>
      <c r="Y41" s="42"/>
      <c r="Z41" s="42"/>
      <c r="AA41" s="42"/>
      <c r="AB41" s="42"/>
      <c r="AC41" s="42"/>
      <c r="AD41" s="42"/>
      <c r="AE41" s="46"/>
      <c r="AF41" s="47"/>
      <c r="AG41" s="42"/>
      <c r="AH41" s="42"/>
      <c r="AI41" s="42"/>
      <c r="AJ41" s="48"/>
      <c r="AU41" s="303"/>
      <c r="BC41" s="69"/>
      <c r="BD41" s="103"/>
      <c r="BE41" s="70"/>
      <c r="BF41" s="104" t="s">
        <v>40</v>
      </c>
      <c r="BG41" s="70"/>
      <c r="BH41" s="71"/>
      <c r="BJ41" s="62"/>
    </row>
    <row r="42" spans="2:62" ht="14.25" customHeight="1" thickBot="1">
      <c r="B42" s="41"/>
      <c r="C42" s="42"/>
      <c r="D42" s="42"/>
      <c r="E42" s="42"/>
      <c r="F42" s="43"/>
      <c r="G42" s="44"/>
      <c r="H42" s="42"/>
      <c r="I42" s="42"/>
      <c r="J42" s="42"/>
      <c r="K42" s="42"/>
      <c r="L42" s="42"/>
      <c r="M42" s="42"/>
      <c r="N42" s="42"/>
      <c r="O42" s="42"/>
      <c r="P42" s="42"/>
      <c r="Q42" s="42"/>
      <c r="R42" s="42"/>
      <c r="S42" s="42"/>
      <c r="T42" s="42"/>
      <c r="U42" s="42"/>
      <c r="V42" s="42"/>
      <c r="W42" s="42"/>
      <c r="X42" s="42"/>
      <c r="Y42" s="42"/>
      <c r="Z42" s="42"/>
      <c r="AA42" s="42"/>
      <c r="AB42" s="42"/>
      <c r="AC42" s="42"/>
      <c r="AD42" s="42"/>
      <c r="AE42" s="46"/>
      <c r="AF42" s="47"/>
      <c r="AG42" s="42"/>
      <c r="AH42" s="42"/>
      <c r="AI42" s="42"/>
      <c r="AJ42" s="48"/>
      <c r="AU42" s="303"/>
      <c r="AW42" s="259" t="s">
        <v>10</v>
      </c>
      <c r="AX42" s="260"/>
      <c r="AY42" s="260"/>
      <c r="AZ42" s="261"/>
      <c r="BC42" s="105"/>
      <c r="BD42" s="67"/>
      <c r="BE42" s="67"/>
      <c r="BF42" s="67"/>
      <c r="BG42" s="67"/>
      <c r="BH42" s="68"/>
      <c r="BJ42" s="62"/>
    </row>
    <row r="43" spans="2:62" ht="14.25" customHeight="1" thickBot="1">
      <c r="B43" s="52"/>
      <c r="C43" s="53"/>
      <c r="D43" s="53"/>
      <c r="E43" s="53"/>
      <c r="F43" s="54"/>
      <c r="G43" s="55"/>
      <c r="H43" s="53"/>
      <c r="I43" s="53"/>
      <c r="J43" s="53"/>
      <c r="K43" s="53"/>
      <c r="L43" s="53"/>
      <c r="M43" s="53"/>
      <c r="N43" s="53"/>
      <c r="O43" s="53"/>
      <c r="P43" s="53"/>
      <c r="Q43" s="53"/>
      <c r="R43" s="53"/>
      <c r="S43" s="53"/>
      <c r="T43" s="53"/>
      <c r="U43" s="53"/>
      <c r="V43" s="53"/>
      <c r="W43" s="53"/>
      <c r="X43" s="53"/>
      <c r="Y43" s="53"/>
      <c r="Z43" s="53"/>
      <c r="AA43" s="53"/>
      <c r="AB43" s="53"/>
      <c r="AC43" s="53"/>
      <c r="AD43" s="53"/>
      <c r="AE43" s="32"/>
      <c r="AF43" s="56"/>
      <c r="AG43" s="53"/>
      <c r="AH43" s="53"/>
      <c r="AI43" s="53"/>
      <c r="AJ43" s="57"/>
      <c r="AU43" s="303"/>
      <c r="AW43" s="74"/>
      <c r="AX43" s="75"/>
      <c r="AY43" s="75"/>
      <c r="AZ43" s="76"/>
      <c r="BD43" s="59"/>
      <c r="BE43" s="59"/>
      <c r="BJ43" s="62"/>
    </row>
    <row r="44" spans="2:62" ht="14.25" customHeight="1">
      <c r="AU44" s="303"/>
      <c r="AW44" s="106" t="str">
        <f>IF(AX19="NO","The general sharp-crested weir requirements are not met.",IF(BA19="NO","    The general sharp-crested weir requirements are not met.",IF(BA31="YES","Francis Equation Can Be Used","Kindsvater- Carter Equation Can Be Used")))</f>
        <v>Francis Equation Can Be Used</v>
      </c>
      <c r="AX44" s="75"/>
      <c r="AY44" s="92"/>
      <c r="AZ44" s="78"/>
      <c r="BD44" s="59"/>
      <c r="BE44" s="59"/>
      <c r="BJ44" s="62"/>
    </row>
    <row r="45" spans="2:62" ht="14.25" customHeight="1" thickBot="1">
      <c r="AU45" s="303"/>
      <c r="AW45" s="74"/>
      <c r="AX45" s="75"/>
      <c r="AY45" s="92"/>
      <c r="AZ45" s="93"/>
      <c r="BD45" s="59"/>
      <c r="BE45" s="59"/>
      <c r="BJ45" s="62"/>
    </row>
    <row r="46" spans="2:62" ht="14.25" customHeight="1" thickBot="1">
      <c r="AU46" s="303"/>
      <c r="AW46" s="74" t="s">
        <v>8</v>
      </c>
      <c r="AX46" s="75"/>
      <c r="AY46" s="107">
        <f>IF(AX19="NO","",IF(BA19="NO","",IF(BA31="YES",1.84*AY11*(AY12^1.5),((0.075*AX28)+0.602)*(2/3)*((2*9.81)^0.5)*(AY11-0.001)*((AY12+0.001)^1.5))))</f>
        <v>0.3336646794192944</v>
      </c>
      <c r="AZ46" s="108" t="s">
        <v>35</v>
      </c>
      <c r="BD46" s="59"/>
      <c r="BE46" s="59"/>
      <c r="BJ46" s="62"/>
    </row>
    <row r="47" spans="2:62" ht="14.25" customHeight="1" thickBot="1">
      <c r="AU47" s="303"/>
      <c r="AW47" s="74"/>
      <c r="AX47" s="109"/>
      <c r="AY47" s="110">
        <f>IF(AY46="","",AY46*1000*60)</f>
        <v>20019.880765157661</v>
      </c>
      <c r="AZ47" s="108" t="s">
        <v>31</v>
      </c>
      <c r="BD47" s="59"/>
      <c r="BE47" s="59"/>
      <c r="BJ47" s="62"/>
    </row>
    <row r="48" spans="2:62" ht="14.25" customHeight="1" thickBot="1">
      <c r="AU48" s="303"/>
      <c r="AV48" s="60"/>
      <c r="AW48" s="81"/>
      <c r="AX48" s="82"/>
      <c r="AY48" s="82"/>
      <c r="AZ48" s="83"/>
      <c r="BD48" s="59"/>
      <c r="BE48" s="59"/>
      <c r="BJ48" s="62"/>
    </row>
    <row r="49" spans="48:68" ht="14.25" customHeight="1">
      <c r="AV49" s="60"/>
      <c r="BD49" s="59"/>
      <c r="BE49" s="59"/>
      <c r="BJ49" s="62"/>
    </row>
    <row r="50" spans="48:68" ht="14.25" customHeight="1">
      <c r="AV50" s="60"/>
      <c r="BD50" s="59"/>
      <c r="BE50" s="59"/>
    </row>
    <row r="51" spans="48:68" ht="14.25" customHeight="1">
      <c r="AV51" s="60"/>
      <c r="BD51" s="59"/>
      <c r="BE51" s="59"/>
    </row>
    <row r="52" spans="48:68" ht="14.25" customHeight="1">
      <c r="AV52" s="60"/>
      <c r="AW52" s="60" t="s">
        <v>3</v>
      </c>
      <c r="BD52" s="59"/>
      <c r="BE52" s="59"/>
    </row>
    <row r="53" spans="48:68" ht="14.25" customHeight="1">
      <c r="BD53" s="59"/>
      <c r="BE53" s="59"/>
    </row>
    <row r="54" spans="48:68" ht="14.25" customHeight="1">
      <c r="BA54" s="3"/>
      <c r="BD54" s="111"/>
      <c r="BE54" s="59"/>
      <c r="BP54" s="111"/>
    </row>
    <row r="55" spans="48:68" ht="14.25" customHeight="1">
      <c r="BD55" s="59"/>
      <c r="BE55" s="59"/>
    </row>
    <row r="56" spans="48:68" ht="14.25" customHeight="1">
      <c r="BD56" s="59"/>
      <c r="BE56" s="59"/>
    </row>
    <row r="57" spans="48:68" ht="14.25" customHeight="1">
      <c r="BD57" s="59"/>
      <c r="BE57" s="59"/>
    </row>
    <row r="58" spans="48:68" ht="14.25" customHeight="1">
      <c r="AV58" s="310"/>
      <c r="AW58" s="310"/>
      <c r="AX58" s="310"/>
      <c r="AY58" s="310"/>
      <c r="AZ58" s="310"/>
      <c r="BA58" s="2"/>
      <c r="BD58" s="59"/>
      <c r="BE58" s="59"/>
    </row>
    <row r="59" spans="48:68" ht="14.25" customHeight="1">
      <c r="BD59" s="59"/>
      <c r="BE59" s="59"/>
    </row>
    <row r="60" spans="48:68" ht="14.25" customHeight="1">
      <c r="AX60" s="61"/>
      <c r="BD60" s="59"/>
      <c r="BE60" s="59"/>
    </row>
    <row r="61" spans="48:68" ht="14.25" customHeight="1">
      <c r="AV61" s="62"/>
      <c r="AW61" s="112"/>
      <c r="BD61" s="59"/>
      <c r="BE61" s="59"/>
    </row>
    <row r="62" spans="48:68" ht="14.25" customHeight="1">
      <c r="AW62" s="60"/>
      <c r="BD62" s="59"/>
      <c r="BE62" s="59"/>
    </row>
    <row r="63" spans="48:68" ht="14.25" customHeight="1">
      <c r="AV63" s="113"/>
      <c r="AW63" s="60"/>
      <c r="BD63" s="59"/>
      <c r="BE63" s="59"/>
    </row>
    <row r="64" spans="48:68" ht="14.25" customHeight="1">
      <c r="AV64" s="62"/>
      <c r="AW64" s="60"/>
      <c r="BB64" s="1"/>
      <c r="BC64" s="1"/>
      <c r="BD64" s="59"/>
      <c r="BE64" s="59"/>
      <c r="BK64" s="59"/>
      <c r="BL64" s="59"/>
      <c r="BM64" s="59"/>
      <c r="BN64" s="59"/>
      <c r="BO64" s="59"/>
      <c r="BP64" s="59"/>
    </row>
    <row r="65" spans="47:57" ht="14.25" customHeight="1">
      <c r="AV65" s="62"/>
      <c r="AW65" s="60"/>
      <c r="BD65" s="59"/>
      <c r="BE65" s="59"/>
    </row>
    <row r="66" spans="47:57" ht="14.25" customHeight="1">
      <c r="AV66" s="62"/>
      <c r="BE66" s="59"/>
    </row>
    <row r="67" spans="47:57" ht="14.25" customHeight="1">
      <c r="AV67" s="62"/>
      <c r="AW67" s="60"/>
      <c r="BD67" s="59"/>
      <c r="BE67" s="59"/>
    </row>
    <row r="68" spans="47:57" ht="14.25" customHeight="1">
      <c r="AV68" s="62"/>
      <c r="AW68" s="60"/>
      <c r="AX68" s="61"/>
      <c r="AY68" s="61"/>
      <c r="BD68" s="59"/>
      <c r="BE68" s="59"/>
    </row>
    <row r="69" spans="47:57" ht="14.25" customHeight="1">
      <c r="AV69" s="62"/>
      <c r="BD69" s="59"/>
      <c r="BE69" s="59"/>
    </row>
    <row r="70" spans="47:57" ht="14.25" customHeight="1">
      <c r="AV70" s="62"/>
      <c r="AW70" s="60"/>
      <c r="BD70" s="59"/>
      <c r="BE70" s="59"/>
    </row>
    <row r="71" spans="47:57" ht="14.25" customHeight="1">
      <c r="AV71" s="112"/>
      <c r="AW71" s="60"/>
      <c r="BD71" s="59"/>
      <c r="BE71" s="59"/>
    </row>
    <row r="72" spans="47:57" ht="14.25" customHeight="1">
      <c r="AV72" s="112"/>
      <c r="AW72" s="112"/>
      <c r="BD72" s="59"/>
      <c r="BE72" s="59"/>
    </row>
    <row r="73" spans="47:57" ht="14.25" customHeight="1">
      <c r="AV73" s="112"/>
      <c r="AW73" s="60"/>
      <c r="BD73" s="59"/>
      <c r="BE73" s="59"/>
    </row>
    <row r="74" spans="47:57" ht="14.25" customHeight="1">
      <c r="AV74" s="112"/>
      <c r="AW74" s="60"/>
      <c r="BD74" s="59"/>
      <c r="BE74" s="59"/>
    </row>
    <row r="75" spans="47:57" ht="14.25" customHeight="1">
      <c r="BD75" s="59"/>
      <c r="BE75" s="59"/>
    </row>
    <row r="76" spans="47:57" ht="14.25" customHeight="1">
      <c r="BD76" s="59"/>
      <c r="BE76" s="59"/>
    </row>
    <row r="77" spans="47:57" ht="14.25" customHeight="1">
      <c r="BD77" s="59"/>
      <c r="BE77" s="59"/>
    </row>
    <row r="78" spans="47:57" ht="14.25" customHeight="1">
      <c r="BD78" s="59"/>
      <c r="BE78" s="59"/>
    </row>
    <row r="79" spans="47:57" ht="14.25" customHeight="1">
      <c r="BD79" s="59"/>
      <c r="BE79" s="59"/>
    </row>
    <row r="80" spans="47:57" ht="14.25" customHeight="1">
      <c r="AU80" s="111"/>
      <c r="BD80" s="59"/>
      <c r="BE80" s="59"/>
    </row>
    <row r="81" spans="56:58" ht="14.25" customHeight="1">
      <c r="BD81" s="59"/>
      <c r="BE81" s="59"/>
    </row>
    <row r="82" spans="56:58" ht="14.25" customHeight="1">
      <c r="BD82" s="59"/>
      <c r="BE82" s="1"/>
      <c r="BF82" s="1"/>
    </row>
    <row r="83" spans="56:58" ht="14.25" customHeight="1">
      <c r="BD83" s="59"/>
      <c r="BE83" s="59"/>
    </row>
    <row r="84" spans="56:58" ht="14.25" customHeight="1">
      <c r="BD84" s="59"/>
      <c r="BE84" s="59"/>
    </row>
    <row r="85" spans="56:58" ht="14.25" customHeight="1">
      <c r="BD85" s="59"/>
      <c r="BE85" s="59"/>
    </row>
    <row r="86" spans="56:58" ht="14.25" customHeight="1">
      <c r="BD86" s="59"/>
      <c r="BE86" s="59"/>
    </row>
    <row r="87" spans="56:58" ht="14.25" customHeight="1">
      <c r="BD87" s="59"/>
      <c r="BE87" s="59"/>
    </row>
    <row r="88" spans="56:58" ht="14.25" customHeight="1">
      <c r="BD88" s="59"/>
      <c r="BE88" s="59"/>
    </row>
    <row r="89" spans="56:58" ht="14.25" customHeight="1">
      <c r="BD89" s="59"/>
      <c r="BE89" s="59"/>
    </row>
    <row r="90" spans="56:58" ht="14.25" customHeight="1">
      <c r="BD90" s="59"/>
      <c r="BE90" s="59"/>
    </row>
    <row r="91" spans="56:58" ht="14.25" customHeight="1">
      <c r="BD91" s="59"/>
      <c r="BE91" s="59"/>
    </row>
    <row r="92" spans="56:58" ht="14.25" customHeight="1">
      <c r="BD92" s="59"/>
      <c r="BE92" s="59"/>
    </row>
    <row r="93" spans="56:58" ht="14.25" customHeight="1">
      <c r="BD93" s="59"/>
      <c r="BE93" s="59"/>
    </row>
    <row r="94" spans="56:58" ht="14.25" customHeight="1">
      <c r="BD94" s="59"/>
      <c r="BE94" s="59"/>
    </row>
    <row r="95" spans="56:58" ht="14.25" customHeight="1">
      <c r="BD95" s="59"/>
      <c r="BE95" s="59"/>
    </row>
    <row r="96" spans="56:58" ht="14.25" customHeight="1">
      <c r="BD96" s="59"/>
      <c r="BE96" s="59"/>
    </row>
    <row r="97" spans="56:57" ht="14.25" customHeight="1">
      <c r="BD97" s="59"/>
      <c r="BE97" s="59"/>
    </row>
    <row r="98" spans="56:57" ht="14.25" customHeight="1">
      <c r="BD98" s="59"/>
      <c r="BE98" s="59"/>
    </row>
    <row r="99" spans="56:57" ht="14.25" customHeight="1">
      <c r="BD99" s="59"/>
      <c r="BE99" s="59"/>
    </row>
    <row r="100" spans="56:57" ht="14.25" customHeight="1">
      <c r="BD100" s="59"/>
      <c r="BE100" s="59"/>
    </row>
    <row r="101" spans="56:57" ht="14.25" customHeight="1">
      <c r="BD101" s="59"/>
      <c r="BE101" s="59"/>
    </row>
    <row r="102" spans="56:57" ht="14.25" customHeight="1">
      <c r="BD102" s="59"/>
      <c r="BE102" s="59"/>
    </row>
    <row r="103" spans="56:57" ht="14.25" customHeight="1">
      <c r="BD103" s="59"/>
      <c r="BE103" s="59"/>
    </row>
    <row r="104" spans="56:57" ht="14.25" customHeight="1">
      <c r="BD104" s="59"/>
      <c r="BE104" s="59"/>
    </row>
    <row r="105" spans="56:57" ht="14.25" customHeight="1">
      <c r="BD105" s="59"/>
      <c r="BE105" s="59"/>
    </row>
    <row r="106" spans="56:57" ht="14.25" customHeight="1">
      <c r="BD106" s="59"/>
      <c r="BE106" s="59"/>
    </row>
    <row r="107" spans="56:57" ht="14.25" customHeight="1">
      <c r="BD107" s="59"/>
      <c r="BE107" s="59"/>
    </row>
    <row r="108" spans="56:57" ht="14.25" customHeight="1">
      <c r="BD108" s="59"/>
      <c r="BE108" s="59"/>
    </row>
  </sheetData>
  <sheetProtection algorithmName="SHA-512" hashValue="5bnDqbE88Vpezwf30w/Xv07eZKCL2lEDq90EqgAichPzqD36i0QilDqpu/7ksrSawe/8+lx6zAHbRGlqL5v3qw==" saltValue="OkMFdL7U2vMW9er7W1KsaA==" spinCount="100000" sheet="1" formatCells="0" selectLockedCells="1"/>
  <mergeCells count="60">
    <mergeCell ref="AV58:AZ58"/>
    <mergeCell ref="P18:R18"/>
    <mergeCell ref="S18:U18"/>
    <mergeCell ref="BK23:BM23"/>
    <mergeCell ref="AU25:AU48"/>
    <mergeCell ref="AW26:BA26"/>
    <mergeCell ref="BD26:BG26"/>
    <mergeCell ref="AW34:BA34"/>
    <mergeCell ref="AW42:AZ42"/>
    <mergeCell ref="BK14:BM14"/>
    <mergeCell ref="BN14:BP14"/>
    <mergeCell ref="BK15:BM15"/>
    <mergeCell ref="BN15:BP15"/>
    <mergeCell ref="AU16:AU23"/>
    <mergeCell ref="BK16:BM16"/>
    <mergeCell ref="BN16:BP16"/>
    <mergeCell ref="BK17:BM17"/>
    <mergeCell ref="BN17:BP17"/>
    <mergeCell ref="U11:W11"/>
    <mergeCell ref="X11:Z11"/>
    <mergeCell ref="H12:R12"/>
    <mergeCell ref="S12:T12"/>
    <mergeCell ref="U12:W12"/>
    <mergeCell ref="X12:Z12"/>
    <mergeCell ref="BC6:BF6"/>
    <mergeCell ref="BC7:BG7"/>
    <mergeCell ref="AW8:AZ8"/>
    <mergeCell ref="BC8:BF8"/>
    <mergeCell ref="H9:R9"/>
    <mergeCell ref="AU6:AU14"/>
    <mergeCell ref="S9:T9"/>
    <mergeCell ref="U9:W9"/>
    <mergeCell ref="X9:Z9"/>
    <mergeCell ref="BC9:BH9"/>
    <mergeCell ref="H10:R10"/>
    <mergeCell ref="S10:T10"/>
    <mergeCell ref="U10:W10"/>
    <mergeCell ref="X10:Z10"/>
    <mergeCell ref="H11:R11"/>
    <mergeCell ref="S11:T11"/>
    <mergeCell ref="AW2:BA2"/>
    <mergeCell ref="BC2:BH2"/>
    <mergeCell ref="G3:L3"/>
    <mergeCell ref="M3:AE3"/>
    <mergeCell ref="AF3:AJ3"/>
    <mergeCell ref="AW3:BA3"/>
    <mergeCell ref="B1:F1"/>
    <mergeCell ref="G1:AE1"/>
    <mergeCell ref="AF1:AJ1"/>
    <mergeCell ref="B2:F5"/>
    <mergeCell ref="G2:L2"/>
    <mergeCell ref="M2:AE2"/>
    <mergeCell ref="AF2:AJ2"/>
    <mergeCell ref="G4:AE4"/>
    <mergeCell ref="AF4:AJ4"/>
    <mergeCell ref="G5:L5"/>
    <mergeCell ref="M5:S5"/>
    <mergeCell ref="T5:Y5"/>
    <mergeCell ref="Z5:AE5"/>
    <mergeCell ref="AF5:AJ5"/>
  </mergeCells>
  <dataValidations count="2">
    <dataValidation operator="greaterThanOrEqual" allowBlank="1" showInputMessage="1" showErrorMessage="1" errorTitle="Invalid Entry" error="Please enter a value greater than zero._x000a_" sqref="BA28:BA29 BA31 AX19 BA19 BA39 BA36 AX36:AX37" xr:uid="{898889AB-1F3D-4DFB-88B9-EA42543A348F}"/>
    <dataValidation type="decimal" operator="greaterThanOrEqual" allowBlank="1" showInputMessage="1" showErrorMessage="1" errorTitle="Invalid Entry" error="Please enter a value greater than zero._x000a_" sqref="AY10:AY13 AX28:AX29 AY46:AY47" xr:uid="{52C3FE69-826A-47EA-A4F8-362C3C75F343}">
      <formula1>0</formula1>
    </dataValidation>
  </dataValidations>
  <hyperlinks>
    <hyperlink ref="AZ65504:BA65504" r:id="rId1" location="p2001147c9963_32002" display="View Table 3.3.3" xr:uid="{139EF134-34AC-4CA1-A393-477EBB5EBF7B}"/>
    <hyperlink ref="AZ65487:BA65487" r:id="rId2" location="p2001147c9963_31001" display="View Table 3.3.1" xr:uid="{2C40AE46-0148-411F-8630-4CA531D6C854}"/>
    <hyperlink ref="AZ65506:BA65506" r:id="rId3" location="p2001147c9963_32002" display="View Table 3.3.3" xr:uid="{B25DBEE0-38C1-4B43-8CFE-364A9D26E8DC}"/>
    <hyperlink ref="AZ65489:BA65489" r:id="rId4" location="p2001147c9963_31001" display="View Table 3.3.1" xr:uid="{D4288FFD-8BC9-40D2-BD43-ED41CD3C3D5F}"/>
    <hyperlink ref="BA94:BB94" r:id="rId5" display="Mark's Standard Handbook for Mechanical Engineers, 11th Ed." xr:uid="{70BBBB87-9286-4D06-A07B-87C34A4E9DB3}"/>
    <hyperlink ref="BA90:BB90" r:id="rId6" display="Perry's Chemical EngineeringHandbook" xr:uid="{5C90A7FA-3967-4676-AD82-3F33F2D76C0B}"/>
    <hyperlink ref="BA99" r:id="rId7" display="Perry's Chemical EngineeringHandbook" xr:uid="{E3E0AECA-8578-487D-8DE0-01191DDF14CD}"/>
    <hyperlink ref="AW129:BA129" r:id="rId8" location="incompressible_flow" display="Perry's Chemical Engineers' Handbook, 8th Ed." xr:uid="{DE87B1F4-DF96-4D7E-9FCD-6B3BCA96978E}"/>
    <hyperlink ref="AW139:BA139" r:id="rId9" location="incompressible_flow" display="Perry's Chemical Engineers' Handbook, 8th Ed." xr:uid="{34BA4D23-258B-4963-BADE-45A3A9C4A584}"/>
    <hyperlink ref="BA90" r:id="rId10" location="p200139d899706_9001" display="Perry's Chemical Engineers' Handbook, 8th Ed. - Incompressible Flow in Pipes and Channels" xr:uid="{C9DB8967-CD40-4300-A66F-1870972D3139}"/>
    <hyperlink ref="BA91" r:id="rId11" location="ch06lev1sec4" display="Hick's Handbook of Chemical Engineering Calculations, Fourth Ed. - Section 6.4" xr:uid="{2E56A740-8FF3-4813-AB48-B7DD4CBE4153}"/>
    <hyperlink ref="AZ65526:BA65526" r:id="rId12" location="p2001147c9963_31001" display="View Table 3.3.1" xr:uid="{96E22A03-C05D-44A2-ABB3-EFB1B4233574}"/>
    <hyperlink ref="AW104" r:id="rId13" location="p200139d89822_98001" display="Table 2-32 in Perry's Chemical Engineers' Handbook, 8th Ed." xr:uid="{15E4E1EA-3CB7-470F-A4EC-26EEA1A696CC}"/>
    <hyperlink ref="AW114" r:id="rId14" location="p200139d89822_427001" display="Table 2-313 in Perry's Chemical Engineers' Handbook, 8th Ed." xr:uid="{571BB869-4270-4BDA-93C7-46310501126C}"/>
    <hyperlink ref="AW104:AX104" r:id="rId15" display="Table 3.3.3" xr:uid="{0A2C8E37-AA73-4710-8D37-419C188EF984}"/>
    <hyperlink ref="AZ65521:BA65521" r:id="rId16" display="View Table 3.3.1" xr:uid="{1DF90578-731F-4C01-91C8-530124C73B3E}"/>
    <hyperlink ref="AW99" r:id="rId17" location="p2001147c9963_32002" display="Table 2-32 in Perry's Chemical Engineers' Handbook, 8th Ed." xr:uid="{6A31C80F-F66B-45F4-9058-EA7E1F508B14}"/>
    <hyperlink ref="AW109" r:id="rId18" location="p2000a1f599621_22002" display="Table 2-313 in Perry's Chemical Engineers' Handbook, 8th Ed." xr:uid="{C98B1D03-06AD-475B-9589-B20EE4D6EF80}"/>
    <hyperlink ref="AW99:AX99" r:id="rId19" location="p2001147c9963_48002" display="Table 3.3.3" xr:uid="{9F27A77F-BA6B-4529-9372-BDEED8E6FA18}"/>
    <hyperlink ref="BO49:BP49" r:id="rId20" display="Table 3.3.1" xr:uid="{5112991B-045A-4EEF-8536-1BDE64BB3D85}"/>
    <hyperlink ref="BQ51" r:id="rId21" location="p2001147c9963_48001" display="Table 3.3.3" xr:uid="{EB06F419-E5AE-4A08-A56D-EC82DCC58383}"/>
    <hyperlink ref="BQ35" r:id="rId22" display="Table 3.3.3" xr:uid="{7135FCEA-619C-456C-A31D-E49E010BEFB8}"/>
    <hyperlink ref="BN48" r:id="rId23" location="p2000a1f599621_22001" display="Table 21.3" xr:uid="{6293909E-E242-49E4-A3F6-49F98DD4C52F}"/>
    <hyperlink ref="BO51:BP51" r:id="rId24" display="Table 3.3.1" xr:uid="{08B60D5D-1BF2-4A6D-B949-70F916DF7093}"/>
    <hyperlink ref="AV46" r:id="rId25" location="p2001147c9963_48002" display="http://www.brighthub.com/engineering/civil/articles/83825.aspx" xr:uid="{7256CA70-C6FA-4DDD-87E4-F60B44223573}"/>
    <hyperlink ref="AV47" r:id="rId26" location="p2001147c9963_48002" display="http://www.brighthub.com/engineering/civil/articles/83825.aspx" xr:uid="{9AA7952C-BE31-4DB9-8F2D-6AD3C231EABE}"/>
    <hyperlink ref="BN49:BO49" r:id="rId27" display="Table 3.3.1" xr:uid="{093E285F-3D05-4DCB-9275-AD9275B3D8D4}"/>
    <hyperlink ref="BP51" r:id="rId28" location="p2000a1f599621_22002" display="Table 3.3.3" xr:uid="{C2B68DF6-2751-4BC1-A610-9C3A559927C5}"/>
    <hyperlink ref="BP35" r:id="rId29" location="p200139d8g6_100001vpp" display="Table 3.3.3" xr:uid="{274EB696-FF19-4241-930F-8C5D5C54BE15}"/>
    <hyperlink ref="BN51:BO51" r:id="rId30" location="p200139d8g6_100001vpp" display="Table 3.3.1" xr:uid="{2F353546-E8A3-4DB8-8364-476158DF8068}"/>
    <hyperlink ref="AZ87:BA87" r:id="rId31" location="p2001147c9963_48002" display="Table 3.3.9" xr:uid="{5FFEE9F2-C3A4-43AB-9AF3-F6B2E4F29663}"/>
    <hyperlink ref="BC62" r:id="rId32" location="p2000a1f599621_22001" display="Perry's Chemical Engineers' Handbook, 8th Ed. - Incompressible Flow in Pipes and Channels" xr:uid="{AFDF8307-485F-47DE-8286-16D6A55B2A72}"/>
    <hyperlink ref="BC64" r:id="rId33" display="Hick's Handbook of Chemical Engineering Calculations, Fourth Ed. - Section 6.4" xr:uid="{33734489-5C0B-4185-910F-F1395319796A}"/>
    <hyperlink ref="BB62" r:id="rId34" location="p2001147c9963_48001" display="Perry's Chemical Engineers' Handbook, 8th Ed. - Incompressible Flow in Pipes and Channels" xr:uid="{932E9A4C-A638-4332-B149-6BA42CF3258F}"/>
    <hyperlink ref="BB64" r:id="rId35" location="p2001147c9963_48002" display="Hick's Handbook of Chemical Engineering Calculations, Fourth Ed. - Section 6.4" xr:uid="{C82DD38B-04D1-4282-AFBF-85113318A6DC}"/>
    <hyperlink ref="BB55" r:id="rId36" display="  Mark's Standard Handbook for Mechanical Engineers, 11th Ed..3.3.16 Open-Channel Flow" xr:uid="{D7AC0B2A-072A-4F19-88B1-A7B2F2FC802F}"/>
    <hyperlink ref="BB53" r:id="rId37" location="p200139d899706_9001" display="  Perry's Chemical Engineers' Handbook, 8th Ed, 6.1.4 Incompressible Flow in Pipes and Channels" xr:uid="{01613B03-17D7-4CBE-8E2A-17CED417A455}"/>
    <hyperlink ref="BM42" r:id="rId38" location="p200139d8g6_100001vpp" display="Table 3.3.1" xr:uid="{F83A2B9D-2BFF-465D-8F9A-399545F57F54}"/>
    <hyperlink ref="BD26:BG26" r:id="rId39" location="p2000a1ff99518.17003" display="  Stormwater Collection Systems Design Handbook, Eqn 18.6" xr:uid="{943CF3EE-9D98-43CB-AC79-0BF7AD831C06}"/>
    <hyperlink ref="AZ14" r:id="rId40" location="p2001147c9963_32002" display="View Table 3.3.3" xr:uid="{35AE111D-6811-4014-9041-154761CFBDC1}"/>
    <hyperlink ref="BC6" r:id="rId41" location="p200139d899706_9001" display="  Perry's Chemical Engineers' Handbook, 8th Ed, 6.1.4 Incompressible Flow in Pipes and Channels" xr:uid="{0E9BEFFE-026B-4C16-987C-454E5E63EAE4}"/>
    <hyperlink ref="BC6:BF6" r:id="rId42" location="p200139d899710_23002" display="  Perry's Chemical Engineers' Handbook, 8th Ed, 10.1.18 Wiers" xr:uid="{FF15609E-8F00-4D04-B763-B78CD030880C}"/>
    <hyperlink ref="BC7" r:id="rId43" location="p2001147c9973_59001" display="  Mark's Standard Handbook for Mechanical Engineers, 11th Ed..3.3.16 Open-Channel Flow" xr:uid="{07596C2E-477E-429B-8328-C8675BD2305F}"/>
    <hyperlink ref="BC7:BG7" r:id="rId44" location="p20019d2e9970329001" display="  Civil Engineering Formulas, 2nd Ed, 12.20 Weirs" xr:uid="{E0E0AE9A-734E-466D-AE3A-BECB92D8A1AD}"/>
    <hyperlink ref="BC8:BF8" r:id="rId45" location="p2000a1ff99718.16001" display="  Stormwater Collection Systems Design Handbook, 18.4 Weirs" xr:uid="{A6369E73-BADB-40EE-80D5-D8BFD3AC87E1}"/>
    <hyperlink ref="BC9" r:id="rId46" location="p2000a1f599721_45001" display="  Standard Handbook for Civil Engineers, 21.6.4 Manning Equation for Open Channels" xr:uid="{DBF13826-1C5B-4F92-B600-4AF5E8C3873A}"/>
    <hyperlink ref="BC9:BG9" r:id="rId47" location="p2000a1f599721_45001" display="  Standard Handbook for Civil Engineers, 21.6.4 Manning Equation for Open Channels" xr:uid="{B774D9F8-F6F8-4105-AF9F-0D53310A5E34}"/>
    <hyperlink ref="BC9:BH9" r:id="rId48" location="c9780071821957ch303lev1sec19" display="  Civil Engineering All-In-One PE Exam Guide: Breadth and Depth, 3rd Ed, 303.19.1 Sharp-Crested Weirs" xr:uid="{74FE04E8-1683-4023-ABFC-66205219BC10}"/>
  </hyperlinks>
  <pageMargins left="0.35" right="0.37" top="0.44" bottom="0.51" header="0.5" footer="0.5"/>
  <pageSetup orientation="portrait" r:id="rId49"/>
  <headerFooter alignWithMargins="0"/>
  <drawing r:id="rId5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Suppressed Rectangular - Metric</vt:lpstr>
      <vt:lpstr>Suppressed Rectangular - US</vt:lpstr>
      <vt:lpstr>Cover!Print_Area</vt:lpstr>
      <vt:lpstr>'Suppressed Rectangular - Metric'!Print_Area</vt:lpstr>
      <vt:lpstr>'Suppressed Rectangular - US'!Print_Area</vt:lpstr>
    </vt:vector>
  </TitlesOfParts>
  <Company>self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Harlan</dc:creator>
  <cp:lastModifiedBy>Stephen</cp:lastModifiedBy>
  <cp:lastPrinted>2022-02-08T10:42:55Z</cp:lastPrinted>
  <dcterms:created xsi:type="dcterms:W3CDTF">2013-05-14T19:24:48Z</dcterms:created>
  <dcterms:modified xsi:type="dcterms:W3CDTF">2026-04-28T19:54:05Z</dcterms:modified>
</cp:coreProperties>
</file>